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v002ad.omisalj.hr\omisaljdijeljeno\Dokumenti\POSAO_BITNO\ANA\ANA - Izvještaj o DONACIJAMA\"/>
    </mc:Choice>
  </mc:AlternateContent>
  <xr:revisionPtr revIDLastSave="0" documentId="13_ncr:1_{D58C4D05-C7DD-4AE1-B87C-A80C9B870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0" i="1" l="1"/>
  <c r="K179" i="1" s="1"/>
  <c r="K182" i="1" s="1"/>
  <c r="J180" i="1"/>
  <c r="J179" i="1"/>
  <c r="J182" i="1" s="1"/>
  <c r="K148" i="1"/>
  <c r="J148" i="1"/>
  <c r="J145" i="1"/>
  <c r="J143" i="1"/>
  <c r="J134" i="1"/>
  <c r="K145" i="1"/>
  <c r="K135" i="1"/>
  <c r="K132" i="1"/>
  <c r="J132" i="1"/>
  <c r="K121" i="1"/>
  <c r="K119" i="1" s="1"/>
  <c r="J121" i="1"/>
  <c r="J119" i="1" s="1"/>
  <c r="K112" i="1"/>
  <c r="J112" i="1"/>
  <c r="K105" i="1"/>
  <c r="J105" i="1"/>
  <c r="J89" i="1" s="1"/>
  <c r="K98" i="1"/>
  <c r="J98" i="1"/>
  <c r="K90" i="1"/>
  <c r="K66" i="1"/>
  <c r="J66" i="1"/>
  <c r="K57" i="1"/>
  <c r="J52" i="1"/>
  <c r="K52" i="1"/>
  <c r="K54" i="1"/>
  <c r="J54" i="1"/>
  <c r="J38" i="1"/>
  <c r="K33" i="1"/>
  <c r="J33" i="1"/>
  <c r="J29" i="1"/>
  <c r="K23" i="1"/>
  <c r="K22" i="1" s="1"/>
  <c r="J22" i="1"/>
  <c r="J17" i="1"/>
  <c r="J10" i="1" s="1"/>
  <c r="K17" i="1"/>
  <c r="K11" i="1"/>
  <c r="K10" i="1" s="1"/>
  <c r="K176" i="1"/>
  <c r="K175" i="1" s="1"/>
  <c r="K178" i="1" s="1"/>
  <c r="J176" i="1"/>
  <c r="J175" i="1" s="1"/>
  <c r="J178" i="1" s="1"/>
  <c r="K89" i="1" l="1"/>
  <c r="J25" i="1"/>
  <c r="K143" i="1"/>
  <c r="K141" i="1"/>
  <c r="K138" i="1"/>
  <c r="K47" i="1"/>
  <c r="K38" i="1"/>
  <c r="K29" i="1"/>
  <c r="K25" i="1" s="1"/>
  <c r="K134" i="1" l="1"/>
  <c r="K46" i="1"/>
  <c r="J138" i="1" l="1"/>
  <c r="J135" i="1"/>
  <c r="J47" i="1"/>
  <c r="J46" i="1" s="1"/>
  <c r="J23" i="1"/>
  <c r="J141" i="1" l="1"/>
</calcChain>
</file>

<file path=xl/sharedStrings.xml><?xml version="1.0" encoding="utf-8"?>
<sst xmlns="http://schemas.openxmlformats.org/spreadsheetml/2006/main" count="238" uniqueCount="160">
  <si>
    <t>PRIMORSKO-GORANSKA ŽUPANIJA</t>
  </si>
  <si>
    <t>PROGRAM</t>
  </si>
  <si>
    <t>DONACIJA</t>
  </si>
  <si>
    <t>AKTIVNOSTI PREDSTAVNIČKOG TIJELA</t>
  </si>
  <si>
    <t>HDZ</t>
  </si>
  <si>
    <t>SDP</t>
  </si>
  <si>
    <t>AKTIVNOSTI IZVRŠNOG TIJELA</t>
  </si>
  <si>
    <t>PROMICANJE KULTURE</t>
  </si>
  <si>
    <t>A140117</t>
  </si>
  <si>
    <t>FINANCIRANJE POLITIČKIH STRANKI I ČLANOVA IZABRANIH S LISTE GRUPE BIRAČA</t>
  </si>
  <si>
    <t>KORISNIK DONACIJE</t>
  </si>
  <si>
    <t>OSTVARENO</t>
  </si>
  <si>
    <t>OSTALE DONACIJE PREMA ODLUCI NAČELNIKA</t>
  </si>
  <si>
    <t>OSNOVNE AKTIVNOSTI</t>
  </si>
  <si>
    <t>A140118</t>
  </si>
  <si>
    <t>OPĆINSKE NAGRADE</t>
  </si>
  <si>
    <t xml:space="preserve">Odluka Općinskog vijeća </t>
  </si>
  <si>
    <t>OSNOVNOŠKOLSKO OBRAZOVANJE</t>
  </si>
  <si>
    <t>A170023</t>
  </si>
  <si>
    <t>SIGURNOST DJECE U PROMETU</t>
  </si>
  <si>
    <t>A170000</t>
  </si>
  <si>
    <t>OČUVANJE FOLKLORNE TRADICIJE</t>
  </si>
  <si>
    <t>KUD "IVE JURJEVIĆ"</t>
  </si>
  <si>
    <t>FOLKLORNO DRUŠTVO NJIVICE</t>
  </si>
  <si>
    <t>UDRUGA SOPACA OTOKA KRKA</t>
  </si>
  <si>
    <t>A170001</t>
  </si>
  <si>
    <t>NJEGOVANJE OBIČAJA</t>
  </si>
  <si>
    <t>DRUŠTVO ZA POLJEPŠAVANJE OMIŠLJA</t>
  </si>
  <si>
    <t>RAZVOJ CIVILNOG DRUŠTVA</t>
  </si>
  <si>
    <t>A170005</t>
  </si>
  <si>
    <t>BRANITELJSKE UDRUGE</t>
  </si>
  <si>
    <t>UABA</t>
  </si>
  <si>
    <t>UVDR</t>
  </si>
  <si>
    <t>UDVDR</t>
  </si>
  <si>
    <t>A170050</t>
  </si>
  <si>
    <t>OBITELJ, DJECA, MLADI</t>
  </si>
  <si>
    <t>UDRUGA OBITELJ ZA MLADE</t>
  </si>
  <si>
    <t>A170051</t>
  </si>
  <si>
    <t>ZAŠTITA ŽIVOTINJA</t>
  </si>
  <si>
    <t>FELIX</t>
  </si>
  <si>
    <t>ŠLJUKA 1924</t>
  </si>
  <si>
    <t>UDRUGA PRIJATELJA "OMIŠALJ-TAGLIO DI PO"</t>
  </si>
  <si>
    <t>UDRUGA PROIZVOĐAČA MEDA OD KADULJE</t>
  </si>
  <si>
    <t>RAZVOJ SPORTA I REKREACIJE</t>
  </si>
  <si>
    <t>A160008</t>
  </si>
  <si>
    <t>A170007</t>
  </si>
  <si>
    <t>POTPORA EKIPNIM SPORTOVIMA</t>
  </si>
  <si>
    <t>RK OMIŠALJ</t>
  </si>
  <si>
    <t>VK GLAGOLJAŠ</t>
  </si>
  <si>
    <t>NK OŠK</t>
  </si>
  <si>
    <t>BK TRSTENA</t>
  </si>
  <si>
    <t>KRSM "BIG OM"</t>
  </si>
  <si>
    <t>NK KRK</t>
  </si>
  <si>
    <t>A170008</t>
  </si>
  <si>
    <t>POTPORA INDIVIDUALNIM SPORTOVIMA</t>
  </si>
  <si>
    <t>GIMNASTIČKI KLUB OMIŠALJ-NJIVICE</t>
  </si>
  <si>
    <t>ŠK KIJAC</t>
  </si>
  <si>
    <t>A170009</t>
  </si>
  <si>
    <t>TEHNIČKA KULTURA I REKREACIJA</t>
  </si>
  <si>
    <t>ŠRD ZUBATAC</t>
  </si>
  <si>
    <t>AUTO-AUDIO KLUB OMIŠALJ</t>
  </si>
  <si>
    <t>PD OBZOVA</t>
  </si>
  <si>
    <t>CB RADIOKLUB</t>
  </si>
  <si>
    <t>CRVENI KRIŽ</t>
  </si>
  <si>
    <t>CARITAS</t>
  </si>
  <si>
    <t>KLUB 60+</t>
  </si>
  <si>
    <t>ORGANIZIRANJE I PROVOĐENJE ZAŠTITE I SPAŠAVANJA</t>
  </si>
  <si>
    <t>A161000</t>
  </si>
  <si>
    <t>VATROGASNA ZAJEDNICA</t>
  </si>
  <si>
    <t>A161020</t>
  </si>
  <si>
    <t>DOBROVOLJNO VATROGASNO DRUŠTVO</t>
  </si>
  <si>
    <t>A161030</t>
  </si>
  <si>
    <t>TJELESNA I TEHNIČKA ZAŠTITA</t>
  </si>
  <si>
    <t>POTPORA POLJOPRIVREDI</t>
  </si>
  <si>
    <t>Sufinanciranje rada-zakonska obveza</t>
  </si>
  <si>
    <t>GORSKA SLUŽBA SPAŠAVANJA</t>
  </si>
  <si>
    <t>Ugovor o sufinanciranju programskih aktivnosti</t>
  </si>
  <si>
    <t>PVZ OTOKA KRKA</t>
  </si>
  <si>
    <t>Ugovor - program zaštite od požara</t>
  </si>
  <si>
    <t>Ugovor o sufinanc.programa i projekata od interesa za opće dobro</t>
  </si>
  <si>
    <t>AUTO KLUB KRK</t>
  </si>
  <si>
    <t>DVD NJIVICE - POMLADAK</t>
  </si>
  <si>
    <t>DVD NJIVICE</t>
  </si>
  <si>
    <t xml:space="preserve">             REPUBLIKA HRVATSKA</t>
  </si>
  <si>
    <t xml:space="preserve">                 OPĆINA OMIŠALJ</t>
  </si>
  <si>
    <t>UKUPNO - konto 3811</t>
  </si>
  <si>
    <t>DRUŠTVO PRIJATELJA HAJDUKA</t>
  </si>
  <si>
    <t>PK NEVERA</t>
  </si>
  <si>
    <t>ZDRAV I ZEN</t>
  </si>
  <si>
    <t>PVZ - PROTUPOŽARNE AKTIVNOSTI</t>
  </si>
  <si>
    <t>A160181</t>
  </si>
  <si>
    <t>MALA GOSPOJA</t>
  </si>
  <si>
    <t>PROGRAM SUZBIJANJA ŠTETE OD DIVLJIH ŽIVOTINJA</t>
  </si>
  <si>
    <t>K.U.BABANI OMIŠALJ</t>
  </si>
  <si>
    <t>K.U. OMIŠJANSKI BABANI</t>
  </si>
  <si>
    <t>POMOĆI I POKRIVITELJSTVA</t>
  </si>
  <si>
    <t xml:space="preserve">Odluka o raspoređivanju sredstava za financiranje političkih stranaka i čl. izabranih s lista grupe birača zastupljenih u Općinskom vijeću Općine Omišalj  </t>
  </si>
  <si>
    <t>A160180</t>
  </si>
  <si>
    <t>STOMORINA</t>
  </si>
  <si>
    <t>HSP</t>
  </si>
  <si>
    <t>A161043</t>
  </si>
  <si>
    <t>UKUPNO - konto 3821</t>
  </si>
  <si>
    <t>A140201</t>
  </si>
  <si>
    <t>KAPITALNE DONACIJE VJERSKIM ZAJEDNICAMA</t>
  </si>
  <si>
    <t>Ugovor</t>
  </si>
  <si>
    <t>POPIS KORISNIKA DONACIJA  I  SPONZORSTAVA  IZ PRORAČUNA  OPĆINE OMIŠALJ ZA  2022. GODINU</t>
  </si>
  <si>
    <t>PLANIRANO 2022/5</t>
  </si>
  <si>
    <t xml:space="preserve">HNS </t>
  </si>
  <si>
    <t>UDRUGA TRAGOM HRVATSKE BAŠTINE</t>
  </si>
  <si>
    <t>A170059</t>
  </si>
  <si>
    <t>DRAMSKE,GLAZBENE,PLESNE I LIKOVNE UMJETNOSTI</t>
  </si>
  <si>
    <t>A170140</t>
  </si>
  <si>
    <t>GOSPODARSTVO,MEĐUNARODNA SURADNJA,HOBISTIČKA DJELATNOST I DR.</t>
  </si>
  <si>
    <t>KRČKA BESEDA</t>
  </si>
  <si>
    <t>UDRUGA PČELARA KADULJA OK</t>
  </si>
  <si>
    <t>MOTO KLUB KRK</t>
  </si>
  <si>
    <t>TENISKI KLUB NJIVICE</t>
  </si>
  <si>
    <t>KARATE KLUB KRK CROATIA</t>
  </si>
  <si>
    <t>KICKBOXING KLUB</t>
  </si>
  <si>
    <t>S.T.A. PILATES</t>
  </si>
  <si>
    <t>A170121</t>
  </si>
  <si>
    <t>ZDRAVSTVENA I SOCIJALNA ZAŠTITA</t>
  </si>
  <si>
    <t>A170131</t>
  </si>
  <si>
    <t>SOCIJALNO - HUMANITARNE UDRUGE</t>
  </si>
  <si>
    <t>MOJ PRIJATELJ NJIVICE</t>
  </si>
  <si>
    <t>KLO GROMAČE KRK</t>
  </si>
  <si>
    <t>HVIDR-a OK</t>
  </si>
  <si>
    <t>UDRUGA ŽENA OPERIRANIH DOJKI NADA</t>
  </si>
  <si>
    <t>A140204</t>
  </si>
  <si>
    <t>NACIONALNE MANJINE I VJERSKE ZAJEDNICE</t>
  </si>
  <si>
    <t>Zaključak načelnice</t>
  </si>
  <si>
    <t>Ugovor - BDM Omišalj</t>
  </si>
  <si>
    <t>IZDAVAČKA DJELATNOST</t>
  </si>
  <si>
    <t>A160245</t>
  </si>
  <si>
    <t>POMOĆI I POKROVITELJSTVA</t>
  </si>
  <si>
    <t>Ugovor o donaciji - BDM Njivice</t>
  </si>
  <si>
    <t>Ugovor o donaciji - Klub navijača Armada</t>
  </si>
  <si>
    <t>Ugovor o donaciji - KUD "Franz" Osijek</t>
  </si>
  <si>
    <t>Ugovor o donaciji - Udruga "Animi"</t>
  </si>
  <si>
    <t>Ugovor o donaciji - Rotary klub Rijeka</t>
  </si>
  <si>
    <t>Ugovor o donaciji - Akademija za politički razvoj</t>
  </si>
  <si>
    <t>Ugovor o donaciji - Udruga sopaca otoka Krka</t>
  </si>
  <si>
    <t>Ugovor o donaciji - Lions klub Opatija</t>
  </si>
  <si>
    <t>PROSTORNO UREĐENJE I UNAPREĐENJE STANOVANJA</t>
  </si>
  <si>
    <t>K170035</t>
  </si>
  <si>
    <t>INTERREG PROJEKT TRANSFER</t>
  </si>
  <si>
    <t>Ugovor o donaciji - Šah klub Kijac</t>
  </si>
  <si>
    <t>Ugovor o donaciji - NK Krk</t>
  </si>
  <si>
    <t>Ugovor o donaciji - BK Trstena</t>
  </si>
  <si>
    <t>Ugovor o donaciji - RK Omišalj</t>
  </si>
  <si>
    <t>Ugovor o donaciji - Kirinčić Maja</t>
  </si>
  <si>
    <t>Ugovor o donaciji - Powerlifting klub Taz</t>
  </si>
  <si>
    <t>Ugovor o donaciji - JK Malinska</t>
  </si>
  <si>
    <t>TURIZAM</t>
  </si>
  <si>
    <t>A160907</t>
  </si>
  <si>
    <t>TZ OTOKA KRKA</t>
  </si>
  <si>
    <t>TEKUĆE DONACIJE U NOVCU</t>
  </si>
  <si>
    <t>A160906</t>
  </si>
  <si>
    <t>SUFINANCIRANJE OBNOVE FASADE</t>
  </si>
  <si>
    <t>UKUPNO - konto 3822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</si>
</sst>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/>
    <xf numFmtId="4" fontId="1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4" fontId="0" fillId="0" borderId="0" xfId="0" applyNumberFormat="1"/>
    <xf numFmtId="4" fontId="0" fillId="3" borderId="9" xfId="0" applyNumberFormat="1" applyFill="1" applyBorder="1" applyAlignment="1">
      <alignment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4" borderId="0" xfId="0" applyNumberFormat="1" applyFont="1" applyFill="1"/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4" fontId="0" fillId="4" borderId="0" xfId="0" applyNumberFormat="1" applyFill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0" xfId="0"/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4" fontId="0" fillId="5" borderId="12" xfId="0" applyNumberFormat="1" applyFill="1" applyBorder="1" applyAlignment="1">
      <alignment vertical="center"/>
    </xf>
    <xf numFmtId="4" fontId="1" fillId="5" borderId="19" xfId="0" applyNumberFormat="1" applyFon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0" fillId="5" borderId="22" xfId="0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838200</xdr:colOff>
          <xdr:row>2</xdr:row>
          <xdr:rowOff>47625</xdr:rowOff>
        </xdr:from>
        <xdr:to>
          <xdr:col>1</xdr:col>
          <xdr:colOff>257175</xdr:colOff>
          <xdr:row>4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topLeftCell="A211" workbookViewId="0">
      <selection activeCell="C146" sqref="C146"/>
    </sheetView>
  </sheetViews>
  <sheetFormatPr defaultRowHeight="15" x14ac:dyDescent="0.25"/>
  <cols>
    <col min="1" max="1" width="13.28515625" customWidth="1"/>
    <col min="7" max="7" width="9.140625" customWidth="1"/>
    <col min="8" max="8" width="36.28515625" customWidth="1"/>
    <col min="9" max="9" width="33" customWidth="1"/>
    <col min="10" max="10" width="14.5703125" customWidth="1"/>
    <col min="11" max="11" width="14" style="40" customWidth="1"/>
    <col min="12" max="12" width="14.42578125" customWidth="1"/>
  </cols>
  <sheetData>
    <row r="1" spans="1:12" x14ac:dyDescent="0.25">
      <c r="A1" s="58" t="s">
        <v>83</v>
      </c>
      <c r="B1" s="58"/>
      <c r="C1" s="58"/>
      <c r="D1" s="58"/>
      <c r="E1" s="58"/>
      <c r="F1" s="58"/>
      <c r="G1" s="58"/>
    </row>
    <row r="2" spans="1:12" x14ac:dyDescent="0.25">
      <c r="A2" s="58" t="s">
        <v>0</v>
      </c>
      <c r="B2" s="59"/>
      <c r="C2" s="59"/>
      <c r="D2" s="59"/>
      <c r="E2" s="59"/>
      <c r="F2" s="59"/>
      <c r="G2" s="59"/>
    </row>
    <row r="3" spans="1:12" x14ac:dyDescent="0.25">
      <c r="A3" s="58"/>
      <c r="B3" s="58"/>
      <c r="C3" s="58"/>
      <c r="D3" s="58"/>
      <c r="E3" s="58"/>
      <c r="F3" s="58"/>
      <c r="G3" s="58"/>
    </row>
    <row r="5" spans="1:12" x14ac:dyDescent="0.25">
      <c r="A5" s="4"/>
    </row>
    <row r="6" spans="1:12" x14ac:dyDescent="0.25">
      <c r="A6" s="58" t="s">
        <v>84</v>
      </c>
      <c r="B6" s="58"/>
      <c r="C6" s="58"/>
      <c r="D6" s="58"/>
      <c r="E6" s="58"/>
      <c r="F6" s="58"/>
      <c r="G6" s="58"/>
    </row>
    <row r="7" spans="1:12" ht="15.75" thickBot="1" x14ac:dyDescent="0.3">
      <c r="A7" s="58"/>
      <c r="B7" s="58"/>
      <c r="C7" s="58"/>
      <c r="D7" s="58"/>
      <c r="E7" s="58"/>
      <c r="F7" s="58"/>
      <c r="G7" s="58"/>
    </row>
    <row r="8" spans="1:12" ht="20.45" customHeight="1" thickBot="1" x14ac:dyDescent="0.3">
      <c r="A8" s="60" t="s">
        <v>105</v>
      </c>
      <c r="B8" s="61"/>
      <c r="C8" s="61"/>
      <c r="D8" s="61"/>
      <c r="E8" s="61"/>
      <c r="F8" s="61"/>
      <c r="G8" s="61"/>
      <c r="H8" s="61"/>
      <c r="I8" s="61"/>
      <c r="J8" s="61"/>
      <c r="K8" s="41"/>
      <c r="L8" s="9"/>
    </row>
    <row r="9" spans="1:12" ht="75" x14ac:dyDescent="0.25">
      <c r="A9" s="7" t="s">
        <v>1</v>
      </c>
      <c r="B9" s="62" t="s">
        <v>10</v>
      </c>
      <c r="C9" s="62"/>
      <c r="D9" s="62"/>
      <c r="E9" s="62"/>
      <c r="F9" s="62"/>
      <c r="G9" s="62"/>
      <c r="H9" s="62" t="s">
        <v>2</v>
      </c>
      <c r="I9" s="62"/>
      <c r="J9" s="8" t="s">
        <v>106</v>
      </c>
      <c r="K9" s="42" t="s">
        <v>11</v>
      </c>
      <c r="L9" s="8" t="s">
        <v>12</v>
      </c>
    </row>
    <row r="10" spans="1:12" x14ac:dyDescent="0.25">
      <c r="A10" s="11">
        <v>1414</v>
      </c>
      <c r="B10" s="63" t="s">
        <v>3</v>
      </c>
      <c r="C10" s="63"/>
      <c r="D10" s="63"/>
      <c r="E10" s="63"/>
      <c r="F10" s="63"/>
      <c r="G10" s="63"/>
      <c r="H10" s="64"/>
      <c r="I10" s="64"/>
      <c r="J10" s="12">
        <f>SUM(J11)+J16+J17</f>
        <v>70000</v>
      </c>
      <c r="K10" s="12">
        <f>SUM(K11)+K16+K17</f>
        <v>69992</v>
      </c>
      <c r="L10" s="5"/>
    </row>
    <row r="11" spans="1:12" x14ac:dyDescent="0.25">
      <c r="A11" s="10" t="s">
        <v>8</v>
      </c>
      <c r="B11" s="65" t="s">
        <v>9</v>
      </c>
      <c r="C11" s="65"/>
      <c r="D11" s="65"/>
      <c r="E11" s="65"/>
      <c r="F11" s="65"/>
      <c r="G11" s="65"/>
      <c r="H11" s="66"/>
      <c r="I11" s="66"/>
      <c r="J11" s="5">
        <v>44000</v>
      </c>
      <c r="K11" s="5">
        <f>SUM(K12:K15)</f>
        <v>43992</v>
      </c>
      <c r="L11" s="5"/>
    </row>
    <row r="12" spans="1:12" x14ac:dyDescent="0.25">
      <c r="A12" s="1"/>
      <c r="B12" s="57" t="s">
        <v>5</v>
      </c>
      <c r="C12" s="57"/>
      <c r="D12" s="57"/>
      <c r="E12" s="57"/>
      <c r="F12" s="57"/>
      <c r="G12" s="57"/>
      <c r="H12" s="83" t="s">
        <v>96</v>
      </c>
      <c r="I12" s="84"/>
      <c r="J12" s="2"/>
      <c r="K12" s="2">
        <v>23688</v>
      </c>
      <c r="L12" s="2"/>
    </row>
    <row r="13" spans="1:12" x14ac:dyDescent="0.25">
      <c r="A13" s="1"/>
      <c r="B13" s="57" t="s">
        <v>4</v>
      </c>
      <c r="C13" s="57"/>
      <c r="D13" s="57"/>
      <c r="E13" s="57"/>
      <c r="F13" s="57"/>
      <c r="G13" s="57"/>
      <c r="H13" s="85"/>
      <c r="I13" s="86"/>
      <c r="J13" s="2"/>
      <c r="K13" s="2">
        <v>10152</v>
      </c>
      <c r="L13" s="2"/>
    </row>
    <row r="14" spans="1:12" x14ac:dyDescent="0.25">
      <c r="A14" s="1"/>
      <c r="B14" s="57" t="s">
        <v>107</v>
      </c>
      <c r="C14" s="57"/>
      <c r="D14" s="57"/>
      <c r="E14" s="57"/>
      <c r="F14" s="57"/>
      <c r="G14" s="57"/>
      <c r="H14" s="85"/>
      <c r="I14" s="86"/>
      <c r="J14" s="2"/>
      <c r="K14" s="2">
        <v>3384</v>
      </c>
      <c r="L14" s="2"/>
    </row>
    <row r="15" spans="1:12" x14ac:dyDescent="0.25">
      <c r="A15" s="1"/>
      <c r="B15" s="57" t="s">
        <v>99</v>
      </c>
      <c r="C15" s="57"/>
      <c r="D15" s="57"/>
      <c r="E15" s="57"/>
      <c r="F15" s="57"/>
      <c r="G15" s="57"/>
      <c r="H15" s="85"/>
      <c r="I15" s="86"/>
      <c r="J15" s="2"/>
      <c r="K15" s="2">
        <v>6768</v>
      </c>
      <c r="L15" s="2"/>
    </row>
    <row r="16" spans="1:12" x14ac:dyDescent="0.25">
      <c r="A16" s="10" t="s">
        <v>14</v>
      </c>
      <c r="B16" s="15" t="s">
        <v>15</v>
      </c>
      <c r="C16" s="16"/>
      <c r="D16" s="17"/>
      <c r="E16" s="17"/>
      <c r="F16" s="17"/>
      <c r="G16" s="17"/>
      <c r="H16" s="17" t="s">
        <v>16</v>
      </c>
      <c r="I16" s="18"/>
      <c r="J16" s="14">
        <v>6000</v>
      </c>
      <c r="K16" s="43">
        <v>6000</v>
      </c>
      <c r="L16" s="14"/>
    </row>
    <row r="17" spans="1:12" x14ac:dyDescent="0.25">
      <c r="A17" s="10" t="s">
        <v>128</v>
      </c>
      <c r="B17" s="15" t="s">
        <v>129</v>
      </c>
      <c r="C17" s="16"/>
      <c r="D17" s="17"/>
      <c r="E17" s="17"/>
      <c r="F17" s="17"/>
      <c r="G17" s="17"/>
      <c r="H17" s="17"/>
      <c r="I17" s="18"/>
      <c r="J17" s="14">
        <f>J18</f>
        <v>20000</v>
      </c>
      <c r="K17" s="43">
        <f>K18</f>
        <v>20000</v>
      </c>
      <c r="L17" s="14"/>
    </row>
    <row r="18" spans="1:12" x14ac:dyDescent="0.25">
      <c r="A18" s="10"/>
      <c r="B18" s="50" t="s">
        <v>156</v>
      </c>
      <c r="C18" s="16"/>
      <c r="D18" s="16"/>
      <c r="E18" s="16"/>
      <c r="F18" s="17"/>
      <c r="G18" s="17"/>
      <c r="H18" s="17" t="s">
        <v>130</v>
      </c>
      <c r="I18" s="18"/>
      <c r="J18" s="30">
        <v>20000</v>
      </c>
      <c r="K18" s="54">
        <v>20000</v>
      </c>
      <c r="L18" s="14"/>
    </row>
    <row r="19" spans="1:12" x14ac:dyDescent="0.25">
      <c r="A19" s="10"/>
      <c r="B19" s="50"/>
      <c r="C19" s="16"/>
      <c r="D19" s="16"/>
      <c r="E19" s="16"/>
      <c r="F19" s="17"/>
      <c r="G19" s="17"/>
      <c r="H19" s="17"/>
      <c r="I19" s="18"/>
      <c r="J19" s="30"/>
      <c r="K19" s="54"/>
      <c r="L19" s="14"/>
    </row>
    <row r="20" spans="1:12" x14ac:dyDescent="0.25">
      <c r="A20" s="11"/>
      <c r="B20" s="69"/>
      <c r="C20" s="70"/>
      <c r="D20" s="70"/>
      <c r="E20" s="70"/>
      <c r="F20" s="70"/>
      <c r="G20" s="70"/>
      <c r="H20" s="70"/>
      <c r="I20" s="71"/>
      <c r="J20" s="13"/>
      <c r="K20" s="13"/>
      <c r="L20" s="6"/>
    </row>
    <row r="21" spans="1:12" x14ac:dyDescent="0.25">
      <c r="A21" s="10"/>
      <c r="B21" s="72"/>
      <c r="C21" s="73"/>
      <c r="D21" s="73"/>
      <c r="E21" s="73"/>
      <c r="F21" s="73"/>
      <c r="G21" s="73"/>
      <c r="H21" s="73"/>
      <c r="I21" s="74"/>
      <c r="J21" s="14"/>
      <c r="K21" s="14"/>
      <c r="L21" s="14"/>
    </row>
    <row r="22" spans="1:12" x14ac:dyDescent="0.25">
      <c r="A22" s="11">
        <v>1443</v>
      </c>
      <c r="B22" s="69" t="s">
        <v>17</v>
      </c>
      <c r="C22" s="70"/>
      <c r="D22" s="70"/>
      <c r="E22" s="70"/>
      <c r="F22" s="70"/>
      <c r="G22" s="70"/>
      <c r="H22" s="24"/>
      <c r="I22" s="25"/>
      <c r="J22" s="13">
        <f>SUM(J24)</f>
        <v>2000</v>
      </c>
      <c r="K22" s="13">
        <f>K23</f>
        <v>2000</v>
      </c>
      <c r="L22" s="14"/>
    </row>
    <row r="23" spans="1:12" x14ac:dyDescent="0.25">
      <c r="A23" s="10" t="s">
        <v>18</v>
      </c>
      <c r="B23" s="72" t="s">
        <v>19</v>
      </c>
      <c r="C23" s="73"/>
      <c r="D23" s="73"/>
      <c r="E23" s="73"/>
      <c r="F23" s="73"/>
      <c r="G23" s="73"/>
      <c r="H23" s="17"/>
      <c r="I23" s="18"/>
      <c r="J23" s="14">
        <f>SUM(J24:J24)</f>
        <v>2000</v>
      </c>
      <c r="K23" s="14">
        <f>K24</f>
        <v>2000</v>
      </c>
      <c r="L23" s="14"/>
    </row>
    <row r="24" spans="1:12" x14ac:dyDescent="0.25">
      <c r="A24" s="37"/>
      <c r="B24" s="26" t="s">
        <v>80</v>
      </c>
      <c r="C24" s="21"/>
      <c r="D24" s="21"/>
      <c r="E24" s="21"/>
      <c r="F24" s="21"/>
      <c r="G24" s="21"/>
      <c r="H24" s="21" t="s">
        <v>79</v>
      </c>
      <c r="I24" s="28"/>
      <c r="J24" s="27">
        <v>2000</v>
      </c>
      <c r="K24" s="27">
        <v>2000</v>
      </c>
      <c r="L24" s="23"/>
    </row>
    <row r="25" spans="1:12" x14ac:dyDescent="0.25">
      <c r="A25" s="11">
        <v>1421</v>
      </c>
      <c r="B25" s="69" t="s">
        <v>7</v>
      </c>
      <c r="C25" s="70"/>
      <c r="D25" s="70"/>
      <c r="E25" s="70"/>
      <c r="F25" s="70"/>
      <c r="G25" s="70"/>
      <c r="H25" s="24"/>
      <c r="I25" s="25"/>
      <c r="J25" s="13">
        <f>SUM(J26+J27+J28+J29+J33+J38)</f>
        <v>270060</v>
      </c>
      <c r="K25" s="13">
        <f>SUM(K26+K27+K28+K29+K33+K38)</f>
        <v>218470.95</v>
      </c>
      <c r="L25" s="14"/>
    </row>
    <row r="26" spans="1:12" s="38" customFormat="1" x14ac:dyDescent="0.25">
      <c r="A26" s="44" t="s">
        <v>97</v>
      </c>
      <c r="B26" s="46" t="s">
        <v>98</v>
      </c>
      <c r="C26" s="48"/>
      <c r="D26" s="48"/>
      <c r="E26" s="48"/>
      <c r="F26" s="48"/>
      <c r="G26" s="48"/>
      <c r="H26" s="47"/>
      <c r="I26" s="49"/>
      <c r="J26" s="45">
        <v>5000</v>
      </c>
      <c r="K26" s="45">
        <v>5000</v>
      </c>
      <c r="L26" s="45"/>
    </row>
    <row r="27" spans="1:12" s="38" customFormat="1" x14ac:dyDescent="0.25">
      <c r="A27" s="44" t="s">
        <v>90</v>
      </c>
      <c r="B27" s="67" t="s">
        <v>91</v>
      </c>
      <c r="C27" s="68"/>
      <c r="D27" s="68"/>
      <c r="E27" s="68"/>
      <c r="F27" s="68"/>
      <c r="G27" s="68"/>
      <c r="H27" s="75"/>
      <c r="I27" s="76"/>
      <c r="J27" s="45">
        <v>15000</v>
      </c>
      <c r="K27" s="45">
        <v>15000</v>
      </c>
      <c r="L27" s="45"/>
    </row>
    <row r="28" spans="1:12" s="38" customFormat="1" x14ac:dyDescent="0.25">
      <c r="A28" s="44" t="s">
        <v>133</v>
      </c>
      <c r="B28" s="46" t="s">
        <v>132</v>
      </c>
      <c r="C28" s="17"/>
      <c r="D28" s="17"/>
      <c r="E28" s="17"/>
      <c r="F28" s="17"/>
      <c r="G28" s="17"/>
      <c r="H28" s="47"/>
      <c r="I28" s="29"/>
      <c r="J28" s="45">
        <v>55000</v>
      </c>
      <c r="K28" s="45">
        <v>55000</v>
      </c>
      <c r="L28" s="45"/>
    </row>
    <row r="29" spans="1:12" x14ac:dyDescent="0.25">
      <c r="A29" s="10" t="s">
        <v>20</v>
      </c>
      <c r="B29" s="72" t="s">
        <v>21</v>
      </c>
      <c r="C29" s="73"/>
      <c r="D29" s="73"/>
      <c r="E29" s="73"/>
      <c r="F29" s="73"/>
      <c r="G29" s="73"/>
      <c r="H29" s="17"/>
      <c r="I29" s="18"/>
      <c r="J29" s="14">
        <f>SUM(J30:J32)</f>
        <v>99060</v>
      </c>
      <c r="K29" s="14">
        <f>SUM(K30:K32)</f>
        <v>87487.66</v>
      </c>
      <c r="L29" s="14"/>
    </row>
    <row r="30" spans="1:12" x14ac:dyDescent="0.25">
      <c r="A30" s="20"/>
      <c r="B30" s="77" t="s">
        <v>22</v>
      </c>
      <c r="C30" s="78"/>
      <c r="D30" s="78"/>
      <c r="E30" s="78"/>
      <c r="F30" s="78"/>
      <c r="G30" s="78"/>
      <c r="H30" s="28" t="s">
        <v>79</v>
      </c>
      <c r="I30" s="28"/>
      <c r="J30" s="27">
        <v>81560</v>
      </c>
      <c r="K30" s="27">
        <v>81178.22</v>
      </c>
      <c r="L30" s="23"/>
    </row>
    <row r="31" spans="1:12" x14ac:dyDescent="0.25">
      <c r="A31" s="20"/>
      <c r="B31" s="77" t="s">
        <v>23</v>
      </c>
      <c r="C31" s="78"/>
      <c r="D31" s="78"/>
      <c r="E31" s="78"/>
      <c r="F31" s="78"/>
      <c r="G31" s="78"/>
      <c r="H31" s="28" t="s">
        <v>79</v>
      </c>
      <c r="I31" s="28"/>
      <c r="J31" s="27">
        <v>12500</v>
      </c>
      <c r="K31" s="27">
        <v>1309.44</v>
      </c>
      <c r="L31" s="23"/>
    </row>
    <row r="32" spans="1:12" x14ac:dyDescent="0.25">
      <c r="A32" s="20"/>
      <c r="B32" s="77" t="s">
        <v>24</v>
      </c>
      <c r="C32" s="78"/>
      <c r="D32" s="78"/>
      <c r="E32" s="78"/>
      <c r="F32" s="78"/>
      <c r="G32" s="78"/>
      <c r="H32" s="28" t="s">
        <v>79</v>
      </c>
      <c r="I32" s="28"/>
      <c r="J32" s="27">
        <v>5000</v>
      </c>
      <c r="K32" s="27">
        <v>5000</v>
      </c>
      <c r="L32" s="23"/>
    </row>
    <row r="33" spans="1:12" x14ac:dyDescent="0.25">
      <c r="A33" s="10" t="s">
        <v>25</v>
      </c>
      <c r="B33" s="72" t="s">
        <v>26</v>
      </c>
      <c r="C33" s="73"/>
      <c r="D33" s="73"/>
      <c r="E33" s="73"/>
      <c r="F33" s="73"/>
      <c r="G33" s="73"/>
      <c r="H33" s="17"/>
      <c r="I33" s="29"/>
      <c r="J33" s="14">
        <f>SUM(J34:J37)</f>
        <v>79000</v>
      </c>
      <c r="K33" s="14">
        <f>SUM(K34:K37)</f>
        <v>38983.29</v>
      </c>
      <c r="L33" s="14"/>
    </row>
    <row r="34" spans="1:12" x14ac:dyDescent="0.25">
      <c r="A34" s="20"/>
      <c r="B34" s="77" t="s">
        <v>27</v>
      </c>
      <c r="C34" s="78"/>
      <c r="D34" s="78"/>
      <c r="E34" s="78"/>
      <c r="F34" s="78"/>
      <c r="G34" s="78"/>
      <c r="H34" s="28" t="s">
        <v>79</v>
      </c>
      <c r="I34" s="28"/>
      <c r="J34" s="27">
        <v>31000</v>
      </c>
      <c r="K34" s="27">
        <v>31000</v>
      </c>
      <c r="L34" s="23"/>
    </row>
    <row r="35" spans="1:12" x14ac:dyDescent="0.25">
      <c r="A35" s="20"/>
      <c r="B35" s="77" t="s">
        <v>93</v>
      </c>
      <c r="C35" s="78"/>
      <c r="D35" s="78"/>
      <c r="E35" s="78"/>
      <c r="F35" s="78"/>
      <c r="G35" s="78"/>
      <c r="H35" s="28" t="s">
        <v>79</v>
      </c>
      <c r="I35" s="28"/>
      <c r="J35" s="27">
        <v>20000</v>
      </c>
      <c r="K35" s="27">
        <v>0</v>
      </c>
      <c r="L35" s="23"/>
    </row>
    <row r="36" spans="1:12" x14ac:dyDescent="0.25">
      <c r="A36" s="20"/>
      <c r="B36" s="77" t="s">
        <v>94</v>
      </c>
      <c r="C36" s="78"/>
      <c r="D36" s="78"/>
      <c r="E36" s="78"/>
      <c r="F36" s="78"/>
      <c r="G36" s="78"/>
      <c r="H36" s="28" t="s">
        <v>79</v>
      </c>
      <c r="I36" s="28"/>
      <c r="J36" s="27">
        <v>20000</v>
      </c>
      <c r="K36" s="27">
        <v>0</v>
      </c>
      <c r="L36" s="23"/>
    </row>
    <row r="37" spans="1:12" x14ac:dyDescent="0.25">
      <c r="A37" s="20"/>
      <c r="B37" s="26" t="s">
        <v>108</v>
      </c>
      <c r="C37" s="21"/>
      <c r="D37" s="21"/>
      <c r="E37" s="21"/>
      <c r="F37" s="21"/>
      <c r="G37" s="21"/>
      <c r="H37" s="28" t="s">
        <v>79</v>
      </c>
      <c r="I37" s="28"/>
      <c r="J37" s="27">
        <v>8000</v>
      </c>
      <c r="K37" s="27">
        <v>7983.29</v>
      </c>
      <c r="L37" s="23"/>
    </row>
    <row r="38" spans="1:12" s="4" customFormat="1" x14ac:dyDescent="0.25">
      <c r="A38" s="10" t="s">
        <v>109</v>
      </c>
      <c r="B38" s="15" t="s">
        <v>110</v>
      </c>
      <c r="C38" s="16"/>
      <c r="D38" s="16"/>
      <c r="E38" s="16"/>
      <c r="F38" s="16"/>
      <c r="G38" s="16"/>
      <c r="H38" s="16"/>
      <c r="I38" s="18"/>
      <c r="J38" s="14">
        <f>SUM(J39:J40)</f>
        <v>17000</v>
      </c>
      <c r="K38" s="14">
        <f>SUM(K39:K40)</f>
        <v>17000</v>
      </c>
      <c r="L38" s="14"/>
    </row>
    <row r="39" spans="1:12" x14ac:dyDescent="0.25">
      <c r="A39" s="20"/>
      <c r="B39" s="26" t="s">
        <v>27</v>
      </c>
      <c r="C39" s="21"/>
      <c r="D39" s="21"/>
      <c r="E39" s="21"/>
      <c r="F39" s="21"/>
      <c r="G39" s="21"/>
      <c r="H39" s="28" t="s">
        <v>79</v>
      </c>
      <c r="I39" s="28"/>
      <c r="J39" s="27">
        <v>17000</v>
      </c>
      <c r="K39" s="27">
        <v>17000</v>
      </c>
      <c r="L39" s="23"/>
    </row>
    <row r="40" spans="1:12" x14ac:dyDescent="0.25">
      <c r="A40" s="20"/>
      <c r="B40" s="26"/>
      <c r="C40" s="21"/>
      <c r="D40" s="21"/>
      <c r="E40" s="21"/>
      <c r="F40" s="21"/>
      <c r="G40" s="21"/>
      <c r="H40" s="28"/>
      <c r="I40" s="28"/>
      <c r="J40" s="27"/>
      <c r="K40" s="27"/>
      <c r="L40" s="23"/>
    </row>
    <row r="41" spans="1:12" x14ac:dyDescent="0.25">
      <c r="A41" s="20"/>
      <c r="B41" s="26"/>
      <c r="C41" s="21"/>
      <c r="D41" s="21"/>
      <c r="E41" s="21"/>
      <c r="F41" s="21"/>
      <c r="G41" s="21"/>
      <c r="H41" s="21"/>
      <c r="I41" s="28"/>
      <c r="J41" s="27"/>
      <c r="K41" s="27"/>
      <c r="L41" s="23"/>
    </row>
    <row r="42" spans="1:12" x14ac:dyDescent="0.25">
      <c r="A42" s="20"/>
      <c r="B42" s="26"/>
      <c r="C42" s="21"/>
      <c r="D42" s="21"/>
      <c r="E42" s="21"/>
      <c r="F42" s="21"/>
      <c r="G42" s="21"/>
      <c r="H42" s="21"/>
      <c r="I42" s="28"/>
      <c r="J42" s="27"/>
      <c r="K42" s="27"/>
      <c r="L42" s="23"/>
    </row>
    <row r="43" spans="1:12" ht="15.75" thickBot="1" x14ac:dyDescent="0.3">
      <c r="A43" s="20"/>
      <c r="B43" s="26"/>
      <c r="C43" s="21"/>
      <c r="D43" s="21"/>
      <c r="E43" s="21"/>
      <c r="F43" s="21"/>
      <c r="G43" s="21"/>
      <c r="H43" s="21"/>
      <c r="I43" s="28"/>
      <c r="J43" s="27"/>
      <c r="K43" s="27"/>
      <c r="L43" s="23"/>
    </row>
    <row r="44" spans="1:12" ht="20.45" customHeight="1" thickBot="1" x14ac:dyDescent="0.3">
      <c r="A44" s="60" t="s">
        <v>105</v>
      </c>
      <c r="B44" s="61"/>
      <c r="C44" s="61"/>
      <c r="D44" s="61"/>
      <c r="E44" s="61"/>
      <c r="F44" s="61"/>
      <c r="G44" s="61"/>
      <c r="H44" s="61"/>
      <c r="I44" s="61"/>
      <c r="J44" s="61"/>
      <c r="K44" s="41"/>
      <c r="L44" s="9"/>
    </row>
    <row r="45" spans="1:12" ht="63" customHeight="1" x14ac:dyDescent="0.25">
      <c r="A45" s="7" t="s">
        <v>1</v>
      </c>
      <c r="B45" s="62" t="s">
        <v>10</v>
      </c>
      <c r="C45" s="62"/>
      <c r="D45" s="62"/>
      <c r="E45" s="62"/>
      <c r="F45" s="62"/>
      <c r="G45" s="62"/>
      <c r="H45" s="62" t="s">
        <v>2</v>
      </c>
      <c r="I45" s="62"/>
      <c r="J45" s="8" t="s">
        <v>106</v>
      </c>
      <c r="K45" s="42"/>
      <c r="L45" s="8" t="s">
        <v>12</v>
      </c>
    </row>
    <row r="46" spans="1:12" x14ac:dyDescent="0.25">
      <c r="A46" s="11">
        <v>1422</v>
      </c>
      <c r="B46" s="69" t="s">
        <v>28</v>
      </c>
      <c r="C46" s="70"/>
      <c r="D46" s="70"/>
      <c r="E46" s="70"/>
      <c r="F46" s="70"/>
      <c r="G46" s="70"/>
      <c r="H46" s="24"/>
      <c r="I46" s="31"/>
      <c r="J46" s="13">
        <f>SUM(J47+J52+J54+J57+J66)</f>
        <v>289290</v>
      </c>
      <c r="K46" s="13">
        <f>SUM(K47+K52+K54+K57+K66)</f>
        <v>272171.12</v>
      </c>
      <c r="L46" s="14"/>
    </row>
    <row r="47" spans="1:12" x14ac:dyDescent="0.25">
      <c r="A47" s="10" t="s">
        <v>29</v>
      </c>
      <c r="B47" s="72" t="s">
        <v>30</v>
      </c>
      <c r="C47" s="73"/>
      <c r="D47" s="73"/>
      <c r="E47" s="73"/>
      <c r="F47" s="73"/>
      <c r="G47" s="73"/>
      <c r="H47" s="17"/>
      <c r="I47" s="29"/>
      <c r="J47" s="14">
        <f>SUM(J48:J51)</f>
        <v>44665</v>
      </c>
      <c r="K47" s="14">
        <f>SUM(K48:K51)</f>
        <v>34461.32</v>
      </c>
      <c r="L47" s="14"/>
    </row>
    <row r="48" spans="1:12" x14ac:dyDescent="0.25">
      <c r="A48" s="20"/>
      <c r="B48" s="77" t="s">
        <v>31</v>
      </c>
      <c r="C48" s="78"/>
      <c r="D48" s="78"/>
      <c r="E48" s="78"/>
      <c r="F48" s="78"/>
      <c r="G48" s="78"/>
      <c r="H48" s="28" t="s">
        <v>79</v>
      </c>
      <c r="I48" s="28"/>
      <c r="J48" s="27">
        <v>12903</v>
      </c>
      <c r="K48" s="27">
        <v>12748.63</v>
      </c>
      <c r="L48" s="27"/>
    </row>
    <row r="49" spans="1:12" x14ac:dyDescent="0.25">
      <c r="A49" s="20"/>
      <c r="B49" s="77" t="s">
        <v>32</v>
      </c>
      <c r="C49" s="78"/>
      <c r="D49" s="78"/>
      <c r="E49" s="78"/>
      <c r="F49" s="78"/>
      <c r="G49" s="78"/>
      <c r="H49" s="28" t="s">
        <v>79</v>
      </c>
      <c r="I49" s="28"/>
      <c r="J49" s="27">
        <v>17762</v>
      </c>
      <c r="K49" s="27">
        <v>7767.4</v>
      </c>
      <c r="L49" s="27"/>
    </row>
    <row r="50" spans="1:12" x14ac:dyDescent="0.25">
      <c r="A50" s="20"/>
      <c r="B50" s="77" t="s">
        <v>33</v>
      </c>
      <c r="C50" s="78"/>
      <c r="D50" s="78"/>
      <c r="E50" s="78"/>
      <c r="F50" s="78"/>
      <c r="G50" s="78"/>
      <c r="H50" s="28" t="s">
        <v>79</v>
      </c>
      <c r="I50" s="28"/>
      <c r="J50" s="27">
        <v>14000</v>
      </c>
      <c r="K50" s="27">
        <v>13945.29</v>
      </c>
      <c r="L50" s="27"/>
    </row>
    <row r="51" spans="1:12" x14ac:dyDescent="0.25">
      <c r="A51" s="20"/>
      <c r="B51" s="26"/>
      <c r="C51" s="21"/>
      <c r="D51" s="21"/>
      <c r="E51" s="21"/>
      <c r="F51" s="21"/>
      <c r="G51" s="21"/>
      <c r="H51" s="21"/>
      <c r="I51" s="28"/>
      <c r="J51" s="27"/>
      <c r="K51" s="27"/>
      <c r="L51" s="27"/>
    </row>
    <row r="52" spans="1:12" x14ac:dyDescent="0.25">
      <c r="A52" s="10" t="s">
        <v>34</v>
      </c>
      <c r="B52" s="72" t="s">
        <v>35</v>
      </c>
      <c r="C52" s="73"/>
      <c r="D52" s="73"/>
      <c r="E52" s="73"/>
      <c r="F52" s="73"/>
      <c r="G52" s="73"/>
      <c r="H52" s="17"/>
      <c r="I52" s="18"/>
      <c r="J52" s="14">
        <f>SUM(J53)</f>
        <v>150000</v>
      </c>
      <c r="K52" s="14">
        <f>SUM(K53)</f>
        <v>150000</v>
      </c>
      <c r="L52" s="14"/>
    </row>
    <row r="53" spans="1:12" x14ac:dyDescent="0.25">
      <c r="A53" s="20"/>
      <c r="B53" s="77" t="s">
        <v>36</v>
      </c>
      <c r="C53" s="78"/>
      <c r="D53" s="78"/>
      <c r="E53" s="78"/>
      <c r="F53" s="78"/>
      <c r="G53" s="78"/>
      <c r="H53" s="28" t="s">
        <v>79</v>
      </c>
      <c r="I53" s="28"/>
      <c r="J53" s="27">
        <v>150000</v>
      </c>
      <c r="K53" s="27">
        <v>150000</v>
      </c>
      <c r="L53" s="23"/>
    </row>
    <row r="54" spans="1:12" x14ac:dyDescent="0.25">
      <c r="A54" s="10" t="s">
        <v>37</v>
      </c>
      <c r="B54" s="72" t="s">
        <v>38</v>
      </c>
      <c r="C54" s="73"/>
      <c r="D54" s="73"/>
      <c r="E54" s="73"/>
      <c r="F54" s="73"/>
      <c r="G54" s="73"/>
      <c r="H54" s="17"/>
      <c r="I54" s="18"/>
      <c r="J54" s="14">
        <f>SUM(J55:J56)</f>
        <v>40000</v>
      </c>
      <c r="K54" s="14">
        <f>SUM(K55:K56)</f>
        <v>40000</v>
      </c>
      <c r="L54" s="14"/>
    </row>
    <row r="55" spans="1:12" x14ac:dyDescent="0.25">
      <c r="A55" s="20"/>
      <c r="B55" s="77" t="s">
        <v>39</v>
      </c>
      <c r="C55" s="78"/>
      <c r="D55" s="78"/>
      <c r="E55" s="78"/>
      <c r="F55" s="78"/>
      <c r="G55" s="78"/>
      <c r="H55" s="28" t="s">
        <v>79</v>
      </c>
      <c r="I55" s="28"/>
      <c r="J55" s="27">
        <v>20000</v>
      </c>
      <c r="K55" s="27">
        <v>20000</v>
      </c>
      <c r="L55" s="23"/>
    </row>
    <row r="56" spans="1:12" x14ac:dyDescent="0.25">
      <c r="A56" s="20"/>
      <c r="B56" s="77" t="s">
        <v>40</v>
      </c>
      <c r="C56" s="78"/>
      <c r="D56" s="78"/>
      <c r="E56" s="78"/>
      <c r="F56" s="78"/>
      <c r="G56" s="78"/>
      <c r="H56" s="28" t="s">
        <v>79</v>
      </c>
      <c r="I56" s="28"/>
      <c r="J56" s="27">
        <v>20000</v>
      </c>
      <c r="K56" s="27">
        <v>20000</v>
      </c>
      <c r="L56" s="23"/>
    </row>
    <row r="57" spans="1:12" x14ac:dyDescent="0.25">
      <c r="A57" s="10" t="s">
        <v>111</v>
      </c>
      <c r="B57" s="15" t="s">
        <v>134</v>
      </c>
      <c r="C57" s="16"/>
      <c r="D57" s="16"/>
      <c r="E57" s="17"/>
      <c r="F57" s="17"/>
      <c r="G57" s="17"/>
      <c r="H57" s="17"/>
      <c r="I57" s="29"/>
      <c r="J57" s="14">
        <v>25000</v>
      </c>
      <c r="K57" s="14">
        <f>SUM(K58:K65)</f>
        <v>18290</v>
      </c>
      <c r="L57" s="14"/>
    </row>
    <row r="58" spans="1:12" x14ac:dyDescent="0.25">
      <c r="A58" s="20"/>
      <c r="B58" s="26"/>
      <c r="C58" s="21"/>
      <c r="D58" s="21"/>
      <c r="E58" s="21"/>
      <c r="F58" s="21"/>
      <c r="G58" s="21"/>
      <c r="H58" s="21" t="s">
        <v>135</v>
      </c>
      <c r="I58" s="28"/>
      <c r="J58" s="27"/>
      <c r="K58" s="27">
        <v>2000</v>
      </c>
      <c r="L58" s="23"/>
    </row>
    <row r="59" spans="1:12" x14ac:dyDescent="0.25">
      <c r="A59" s="20"/>
      <c r="B59" s="26"/>
      <c r="C59" s="21"/>
      <c r="D59" s="21"/>
      <c r="E59" s="21"/>
      <c r="F59" s="21"/>
      <c r="G59" s="21"/>
      <c r="H59" s="21" t="s">
        <v>136</v>
      </c>
      <c r="I59" s="28"/>
      <c r="J59" s="27"/>
      <c r="K59" s="27">
        <v>2000</v>
      </c>
      <c r="L59" s="23"/>
    </row>
    <row r="60" spans="1:12" x14ac:dyDescent="0.25">
      <c r="A60" s="20"/>
      <c r="B60" s="26"/>
      <c r="C60" s="21"/>
      <c r="D60" s="21"/>
      <c r="E60" s="21"/>
      <c r="F60" s="21"/>
      <c r="G60" s="21"/>
      <c r="H60" s="21" t="s">
        <v>137</v>
      </c>
      <c r="I60" s="28"/>
      <c r="J60" s="27"/>
      <c r="K60" s="27">
        <v>1000</v>
      </c>
      <c r="L60" s="23"/>
    </row>
    <row r="61" spans="1:12" x14ac:dyDescent="0.25">
      <c r="A61" s="20"/>
      <c r="B61" s="26"/>
      <c r="C61" s="21"/>
      <c r="D61" s="21"/>
      <c r="E61" s="21"/>
      <c r="F61" s="21"/>
      <c r="G61" s="21"/>
      <c r="H61" s="21" t="s">
        <v>138</v>
      </c>
      <c r="I61" s="28"/>
      <c r="J61" s="27"/>
      <c r="K61" s="27">
        <v>3790</v>
      </c>
      <c r="L61" s="23"/>
    </row>
    <row r="62" spans="1:12" x14ac:dyDescent="0.25">
      <c r="A62" s="20"/>
      <c r="B62" s="26"/>
      <c r="C62" s="21"/>
      <c r="D62" s="21"/>
      <c r="E62" s="21"/>
      <c r="F62" s="21"/>
      <c r="G62" s="21"/>
      <c r="H62" s="21" t="s">
        <v>139</v>
      </c>
      <c r="I62" s="28"/>
      <c r="J62" s="27"/>
      <c r="K62" s="27">
        <v>2000</v>
      </c>
      <c r="L62" s="23"/>
    </row>
    <row r="63" spans="1:12" x14ac:dyDescent="0.25">
      <c r="A63" s="20"/>
      <c r="B63" s="26"/>
      <c r="C63" s="21"/>
      <c r="D63" s="21"/>
      <c r="E63" s="21"/>
      <c r="F63" s="21"/>
      <c r="G63" s="21"/>
      <c r="H63" s="21" t="s">
        <v>140</v>
      </c>
      <c r="I63" s="28"/>
      <c r="J63" s="27"/>
      <c r="K63" s="27">
        <v>1000</v>
      </c>
      <c r="L63" s="23"/>
    </row>
    <row r="64" spans="1:12" x14ac:dyDescent="0.25">
      <c r="A64" s="20"/>
      <c r="B64" s="26"/>
      <c r="C64" s="21"/>
      <c r="D64" s="21"/>
      <c r="E64" s="21"/>
      <c r="F64" s="21"/>
      <c r="G64" s="21"/>
      <c r="H64" s="21" t="s">
        <v>141</v>
      </c>
      <c r="I64" s="28"/>
      <c r="J64" s="27"/>
      <c r="K64" s="27">
        <v>5000</v>
      </c>
      <c r="L64" s="23"/>
    </row>
    <row r="65" spans="1:12" x14ac:dyDescent="0.25">
      <c r="A65" s="20"/>
      <c r="B65" s="26"/>
      <c r="C65" s="21"/>
      <c r="D65" s="21"/>
      <c r="E65" s="21"/>
      <c r="F65" s="21"/>
      <c r="G65" s="21"/>
      <c r="H65" s="21" t="s">
        <v>142</v>
      </c>
      <c r="I65" s="28"/>
      <c r="J65" s="27"/>
      <c r="K65" s="27">
        <v>1500</v>
      </c>
      <c r="L65" s="23"/>
    </row>
    <row r="66" spans="1:12" x14ac:dyDescent="0.25">
      <c r="A66" s="10" t="s">
        <v>111</v>
      </c>
      <c r="B66" s="72" t="s">
        <v>112</v>
      </c>
      <c r="C66" s="73"/>
      <c r="D66" s="73"/>
      <c r="E66" s="73"/>
      <c r="F66" s="73"/>
      <c r="G66" s="73"/>
      <c r="H66" s="68"/>
      <c r="I66" s="18"/>
      <c r="J66" s="14">
        <f>SUM(J67:J76)</f>
        <v>29625</v>
      </c>
      <c r="K66" s="14">
        <f>SUM(K67:K76)</f>
        <v>29419.8</v>
      </c>
      <c r="L66" s="14"/>
    </row>
    <row r="67" spans="1:12" x14ac:dyDescent="0.25">
      <c r="A67" s="20"/>
      <c r="B67" s="77" t="s">
        <v>27</v>
      </c>
      <c r="C67" s="78"/>
      <c r="D67" s="78"/>
      <c r="E67" s="78"/>
      <c r="F67" s="78"/>
      <c r="G67" s="78"/>
      <c r="H67" s="28" t="s">
        <v>79</v>
      </c>
      <c r="I67" s="28"/>
      <c r="J67" s="27">
        <v>8000</v>
      </c>
      <c r="K67" s="27">
        <v>8000</v>
      </c>
      <c r="L67" s="23"/>
    </row>
    <row r="68" spans="1:12" x14ac:dyDescent="0.25">
      <c r="A68" s="20"/>
      <c r="B68" s="77" t="s">
        <v>41</v>
      </c>
      <c r="C68" s="78"/>
      <c r="D68" s="78"/>
      <c r="E68" s="78"/>
      <c r="F68" s="78"/>
      <c r="G68" s="78"/>
      <c r="H68" s="28" t="s">
        <v>79</v>
      </c>
      <c r="I68" s="28"/>
      <c r="J68" s="27">
        <v>2000</v>
      </c>
      <c r="K68" s="27">
        <v>1794.8</v>
      </c>
      <c r="L68" s="23"/>
    </row>
    <row r="69" spans="1:12" x14ac:dyDescent="0.25">
      <c r="A69" s="20"/>
      <c r="B69" s="77" t="s">
        <v>42</v>
      </c>
      <c r="C69" s="78"/>
      <c r="D69" s="78"/>
      <c r="E69" s="78"/>
      <c r="F69" s="78"/>
      <c r="G69" s="78"/>
      <c r="H69" s="28" t="s">
        <v>79</v>
      </c>
      <c r="I69" s="28"/>
      <c r="J69" s="27">
        <v>8000</v>
      </c>
      <c r="K69" s="27">
        <v>8000</v>
      </c>
      <c r="L69" s="23"/>
    </row>
    <row r="70" spans="1:12" x14ac:dyDescent="0.25">
      <c r="A70" s="20"/>
      <c r="B70" s="77" t="s">
        <v>113</v>
      </c>
      <c r="C70" s="78"/>
      <c r="D70" s="78"/>
      <c r="E70" s="78"/>
      <c r="F70" s="78"/>
      <c r="G70" s="78"/>
      <c r="H70" s="28" t="s">
        <v>79</v>
      </c>
      <c r="I70" s="28"/>
      <c r="J70" s="27">
        <v>8000</v>
      </c>
      <c r="K70" s="27">
        <v>8000</v>
      </c>
      <c r="L70" s="23"/>
    </row>
    <row r="71" spans="1:12" x14ac:dyDescent="0.25">
      <c r="A71" s="20"/>
      <c r="B71" s="77" t="s">
        <v>114</v>
      </c>
      <c r="C71" s="78"/>
      <c r="D71" s="78"/>
      <c r="E71" s="78"/>
      <c r="F71" s="78"/>
      <c r="G71" s="78"/>
      <c r="H71" s="28" t="s">
        <v>79</v>
      </c>
      <c r="I71" s="28"/>
      <c r="J71" s="27">
        <v>2000</v>
      </c>
      <c r="K71" s="27">
        <v>2000</v>
      </c>
      <c r="L71" s="23"/>
    </row>
    <row r="72" spans="1:12" x14ac:dyDescent="0.25">
      <c r="A72" s="20"/>
      <c r="B72" s="79" t="s">
        <v>86</v>
      </c>
      <c r="C72" s="80"/>
      <c r="D72" s="80"/>
      <c r="E72" s="80"/>
      <c r="F72" s="80"/>
      <c r="G72" s="80"/>
      <c r="H72" s="28" t="s">
        <v>79</v>
      </c>
      <c r="I72" s="28"/>
      <c r="J72" s="27">
        <v>625</v>
      </c>
      <c r="K72" s="27">
        <v>625</v>
      </c>
      <c r="L72" s="23"/>
    </row>
    <row r="73" spans="1:12" x14ac:dyDescent="0.25">
      <c r="A73" s="20"/>
      <c r="B73" s="77" t="s">
        <v>115</v>
      </c>
      <c r="C73" s="78"/>
      <c r="D73" s="78"/>
      <c r="E73" s="78"/>
      <c r="F73" s="78"/>
      <c r="G73" s="78"/>
      <c r="H73" s="28" t="s">
        <v>79</v>
      </c>
      <c r="I73" s="28"/>
      <c r="J73" s="27">
        <v>1000</v>
      </c>
      <c r="K73" s="27">
        <v>1000</v>
      </c>
      <c r="L73" s="23"/>
    </row>
    <row r="74" spans="1:12" x14ac:dyDescent="0.25">
      <c r="A74" s="20"/>
      <c r="B74" s="77"/>
      <c r="C74" s="78"/>
      <c r="D74" s="78"/>
      <c r="E74" s="78"/>
      <c r="F74" s="78"/>
      <c r="G74" s="78"/>
      <c r="H74" s="28"/>
      <c r="I74" s="28"/>
      <c r="J74" s="27"/>
      <c r="K74" s="27"/>
      <c r="L74" s="23"/>
    </row>
    <row r="75" spans="1:12" x14ac:dyDescent="0.25">
      <c r="A75" s="20"/>
      <c r="B75" s="77"/>
      <c r="C75" s="78"/>
      <c r="D75" s="78"/>
      <c r="E75" s="78"/>
      <c r="F75" s="78"/>
      <c r="G75" s="78"/>
      <c r="H75" s="28"/>
      <c r="I75" s="28"/>
      <c r="J75" s="27"/>
      <c r="K75" s="27"/>
      <c r="L75" s="23"/>
    </row>
    <row r="76" spans="1:12" x14ac:dyDescent="0.25">
      <c r="A76" s="20"/>
      <c r="B76" s="77"/>
      <c r="C76" s="78"/>
      <c r="D76" s="78"/>
      <c r="E76" s="78"/>
      <c r="F76" s="78"/>
      <c r="G76" s="78"/>
      <c r="H76" s="28"/>
      <c r="I76" s="28"/>
      <c r="J76" s="27"/>
      <c r="K76" s="27"/>
      <c r="L76" s="23"/>
    </row>
    <row r="77" spans="1:12" x14ac:dyDescent="0.25">
      <c r="A77" s="20"/>
      <c r="B77" s="26"/>
      <c r="C77" s="21"/>
      <c r="D77" s="21"/>
      <c r="E77" s="21"/>
      <c r="F77" s="21"/>
      <c r="G77" s="21"/>
      <c r="H77" s="21"/>
      <c r="I77" s="28"/>
      <c r="J77" s="27"/>
      <c r="K77" s="27"/>
      <c r="L77" s="23"/>
    </row>
    <row r="78" spans="1:12" x14ac:dyDescent="0.25">
      <c r="A78" s="20"/>
      <c r="B78" s="26"/>
      <c r="C78" s="21"/>
      <c r="D78" s="21"/>
      <c r="E78" s="21"/>
      <c r="F78" s="21"/>
      <c r="G78" s="21"/>
      <c r="H78" s="21"/>
      <c r="I78" s="28"/>
      <c r="J78" s="27"/>
      <c r="K78" s="27"/>
      <c r="L78" s="23"/>
    </row>
    <row r="79" spans="1:12" x14ac:dyDescent="0.25">
      <c r="A79" s="20"/>
      <c r="B79" s="26"/>
      <c r="C79" s="21"/>
      <c r="D79" s="21"/>
      <c r="E79" s="21"/>
      <c r="F79" s="21"/>
      <c r="G79" s="21"/>
      <c r="H79" s="21"/>
      <c r="I79" s="28"/>
      <c r="J79" s="27"/>
      <c r="K79" s="27"/>
      <c r="L79" s="23"/>
    </row>
    <row r="80" spans="1:12" x14ac:dyDescent="0.25">
      <c r="A80" s="20"/>
      <c r="B80" s="26"/>
      <c r="C80" s="21"/>
      <c r="D80" s="21"/>
      <c r="E80" s="21"/>
      <c r="F80" s="21"/>
      <c r="G80" s="21"/>
      <c r="H80" s="21"/>
      <c r="I80" s="28"/>
      <c r="J80" s="27"/>
      <c r="K80" s="27"/>
      <c r="L80" s="23"/>
    </row>
    <row r="81" spans="1:12" x14ac:dyDescent="0.25">
      <c r="A81" s="20"/>
      <c r="B81" s="77"/>
      <c r="C81" s="78"/>
      <c r="D81" s="78"/>
      <c r="E81" s="78"/>
      <c r="F81" s="78"/>
      <c r="G81" s="78"/>
      <c r="H81" s="21"/>
      <c r="I81" s="28"/>
      <c r="J81" s="27"/>
      <c r="K81" s="23"/>
      <c r="L81" s="23"/>
    </row>
    <row r="82" spans="1:12" x14ac:dyDescent="0.25">
      <c r="A82" s="105"/>
      <c r="B82" s="106"/>
      <c r="C82" s="106"/>
      <c r="D82" s="106"/>
      <c r="E82" s="106"/>
      <c r="F82" s="106"/>
      <c r="G82" s="106"/>
      <c r="H82" s="106"/>
      <c r="I82" s="106"/>
      <c r="J82" s="107"/>
      <c r="K82" s="108"/>
      <c r="L82" s="109"/>
    </row>
    <row r="83" spans="1:12" x14ac:dyDescent="0.25">
      <c r="A83" s="105"/>
      <c r="B83" s="106"/>
      <c r="C83" s="106"/>
      <c r="D83" s="106"/>
      <c r="E83" s="106"/>
      <c r="F83" s="106"/>
      <c r="G83" s="106"/>
      <c r="H83" s="106"/>
      <c r="I83" s="106"/>
      <c r="J83" s="107"/>
      <c r="K83" s="108"/>
      <c r="L83" s="109"/>
    </row>
    <row r="84" spans="1:12" x14ac:dyDescent="0.25">
      <c r="A84" s="105"/>
      <c r="B84" s="106"/>
      <c r="C84" s="106"/>
      <c r="D84" s="106"/>
      <c r="E84" s="106"/>
      <c r="F84" s="106"/>
      <c r="G84" s="106"/>
      <c r="H84" s="106"/>
      <c r="I84" s="106"/>
      <c r="J84" s="107"/>
      <c r="K84" s="108"/>
      <c r="L84" s="109"/>
    </row>
    <row r="85" spans="1:12" x14ac:dyDescent="0.25">
      <c r="A85" s="105"/>
      <c r="B85" s="106"/>
      <c r="C85" s="106"/>
      <c r="D85" s="106"/>
      <c r="E85" s="106"/>
      <c r="F85" s="106"/>
      <c r="G85" s="106"/>
      <c r="H85" s="106"/>
      <c r="I85" s="106"/>
      <c r="J85" s="107"/>
      <c r="K85" s="108"/>
      <c r="L85" s="109"/>
    </row>
    <row r="86" spans="1:12" ht="15.75" thickBot="1" x14ac:dyDescent="0.3">
      <c r="A86" s="105"/>
      <c r="B86" s="106"/>
      <c r="C86" s="106"/>
      <c r="D86" s="106"/>
      <c r="E86" s="106"/>
      <c r="F86" s="106"/>
      <c r="G86" s="106"/>
      <c r="H86" s="106"/>
      <c r="I86" s="106"/>
      <c r="J86" s="107"/>
      <c r="K86" s="108"/>
      <c r="L86" s="109"/>
    </row>
    <row r="87" spans="1:12" ht="20.45" customHeight="1" thickBot="1" x14ac:dyDescent="0.3">
      <c r="A87" s="102" t="s">
        <v>105</v>
      </c>
      <c r="B87" s="103"/>
      <c r="C87" s="103"/>
      <c r="D87" s="103"/>
      <c r="E87" s="103"/>
      <c r="F87" s="103"/>
      <c r="G87" s="103"/>
      <c r="H87" s="103"/>
      <c r="I87" s="103"/>
      <c r="J87" s="104"/>
      <c r="K87" s="41"/>
      <c r="L87" s="9"/>
    </row>
    <row r="88" spans="1:12" ht="63" customHeight="1" x14ac:dyDescent="0.25">
      <c r="A88" s="7" t="s">
        <v>1</v>
      </c>
      <c r="B88" s="99" t="s">
        <v>10</v>
      </c>
      <c r="C88" s="100"/>
      <c r="D88" s="100"/>
      <c r="E88" s="100"/>
      <c r="F88" s="100"/>
      <c r="G88" s="101"/>
      <c r="H88" s="99" t="s">
        <v>2</v>
      </c>
      <c r="I88" s="101"/>
      <c r="J88" s="8" t="s">
        <v>106</v>
      </c>
      <c r="K88" s="42"/>
      <c r="L88" s="8" t="s">
        <v>12</v>
      </c>
    </row>
    <row r="89" spans="1:12" x14ac:dyDescent="0.25">
      <c r="A89" s="11">
        <v>1423</v>
      </c>
      <c r="B89" s="69" t="s">
        <v>43</v>
      </c>
      <c r="C89" s="70"/>
      <c r="D89" s="70"/>
      <c r="E89" s="70"/>
      <c r="F89" s="70"/>
      <c r="G89" s="70"/>
      <c r="H89" s="24"/>
      <c r="I89" s="25"/>
      <c r="J89" s="13">
        <f>SUM(J90+J98+J105+J112)</f>
        <v>773520</v>
      </c>
      <c r="K89" s="13">
        <f>SUM(K90+K98+K105+K112)</f>
        <v>773391.82</v>
      </c>
      <c r="L89" s="13"/>
    </row>
    <row r="90" spans="1:12" x14ac:dyDescent="0.25">
      <c r="A90" s="10" t="s">
        <v>44</v>
      </c>
      <c r="B90" s="15" t="s">
        <v>95</v>
      </c>
      <c r="C90" s="16"/>
      <c r="D90" s="16"/>
      <c r="E90" s="16"/>
      <c r="F90" s="16"/>
      <c r="G90" s="16"/>
      <c r="H90" s="17"/>
      <c r="I90" s="29"/>
      <c r="J90" s="14">
        <v>20000</v>
      </c>
      <c r="K90" s="14">
        <f>SUM(K91:K97)</f>
        <v>20000</v>
      </c>
      <c r="L90" s="14"/>
    </row>
    <row r="91" spans="1:12" x14ac:dyDescent="0.25">
      <c r="A91" s="91"/>
      <c r="B91" s="92"/>
      <c r="C91" s="93"/>
      <c r="D91" s="93"/>
      <c r="E91" s="93"/>
      <c r="F91" s="93"/>
      <c r="G91" s="93"/>
      <c r="H91" s="94" t="s">
        <v>146</v>
      </c>
      <c r="I91" s="95"/>
      <c r="J91" s="96"/>
      <c r="K91" s="112">
        <v>2500</v>
      </c>
      <c r="L91" s="96"/>
    </row>
    <row r="92" spans="1:12" x14ac:dyDescent="0.25">
      <c r="A92" s="91"/>
      <c r="B92" s="97"/>
      <c r="C92" s="94"/>
      <c r="D92" s="93"/>
      <c r="E92" s="93"/>
      <c r="F92" s="93"/>
      <c r="G92" s="93"/>
      <c r="H92" s="94" t="s">
        <v>147</v>
      </c>
      <c r="I92" s="95"/>
      <c r="J92" s="96"/>
      <c r="K92" s="98">
        <v>2000</v>
      </c>
      <c r="L92" s="96"/>
    </row>
    <row r="93" spans="1:12" x14ac:dyDescent="0.25">
      <c r="A93" s="91"/>
      <c r="B93" s="97"/>
      <c r="C93" s="94"/>
      <c r="D93" s="93"/>
      <c r="E93" s="93"/>
      <c r="F93" s="93"/>
      <c r="G93" s="93"/>
      <c r="H93" s="94" t="s">
        <v>148</v>
      </c>
      <c r="I93" s="95"/>
      <c r="J93" s="96"/>
      <c r="K93" s="98">
        <v>4000</v>
      </c>
      <c r="L93" s="96"/>
    </row>
    <row r="94" spans="1:12" x14ac:dyDescent="0.25">
      <c r="A94" s="91"/>
      <c r="B94" s="97"/>
      <c r="C94" s="94"/>
      <c r="D94" s="93"/>
      <c r="E94" s="93"/>
      <c r="F94" s="93"/>
      <c r="G94" s="93"/>
      <c r="H94" s="94" t="s">
        <v>149</v>
      </c>
      <c r="I94" s="95"/>
      <c r="J94" s="96"/>
      <c r="K94" s="98">
        <v>5000</v>
      </c>
      <c r="L94" s="96"/>
    </row>
    <row r="95" spans="1:12" x14ac:dyDescent="0.25">
      <c r="A95" s="91"/>
      <c r="B95" s="97"/>
      <c r="C95" s="94"/>
      <c r="D95" s="93"/>
      <c r="E95" s="93"/>
      <c r="F95" s="93"/>
      <c r="G95" s="93"/>
      <c r="H95" s="94" t="s">
        <v>150</v>
      </c>
      <c r="I95" s="95"/>
      <c r="J95" s="96"/>
      <c r="K95" s="98">
        <v>3000</v>
      </c>
      <c r="L95" s="96"/>
    </row>
    <row r="96" spans="1:12" x14ac:dyDescent="0.25">
      <c r="A96" s="91"/>
      <c r="B96" s="97"/>
      <c r="C96" s="94"/>
      <c r="D96" s="93"/>
      <c r="E96" s="93"/>
      <c r="F96" s="93"/>
      <c r="G96" s="93"/>
      <c r="H96" s="94" t="s">
        <v>151</v>
      </c>
      <c r="I96" s="95"/>
      <c r="J96" s="96"/>
      <c r="K96" s="98">
        <v>1500</v>
      </c>
      <c r="L96" s="96"/>
    </row>
    <row r="97" spans="1:12" x14ac:dyDescent="0.25">
      <c r="A97" s="91"/>
      <c r="B97" s="97"/>
      <c r="C97" s="94"/>
      <c r="D97" s="93"/>
      <c r="E97" s="93"/>
      <c r="F97" s="93"/>
      <c r="G97" s="93"/>
      <c r="H97" s="94" t="s">
        <v>152</v>
      </c>
      <c r="I97" s="95"/>
      <c r="J97" s="96"/>
      <c r="K97" s="98">
        <v>2000</v>
      </c>
      <c r="L97" s="96"/>
    </row>
    <row r="98" spans="1:12" x14ac:dyDescent="0.25">
      <c r="A98" s="10" t="s">
        <v>45</v>
      </c>
      <c r="B98" s="72" t="s">
        <v>46</v>
      </c>
      <c r="C98" s="73"/>
      <c r="D98" s="73"/>
      <c r="E98" s="73"/>
      <c r="F98" s="73"/>
      <c r="G98" s="73"/>
      <c r="H98" s="17"/>
      <c r="I98" s="18"/>
      <c r="J98" s="14">
        <f>SUM(J99:J104)</f>
        <v>598520</v>
      </c>
      <c r="K98" s="14">
        <f>SUM(K99:K104)</f>
        <v>598520</v>
      </c>
      <c r="L98" s="14"/>
    </row>
    <row r="99" spans="1:12" x14ac:dyDescent="0.25">
      <c r="A99" s="20"/>
      <c r="B99" s="77" t="s">
        <v>47</v>
      </c>
      <c r="C99" s="78"/>
      <c r="D99" s="78"/>
      <c r="E99" s="78"/>
      <c r="F99" s="78"/>
      <c r="G99" s="78"/>
      <c r="H99" s="28" t="s">
        <v>79</v>
      </c>
      <c r="I99" s="28"/>
      <c r="J99" s="27">
        <v>205520</v>
      </c>
      <c r="K99" s="27">
        <v>205520</v>
      </c>
      <c r="L99" s="27"/>
    </row>
    <row r="100" spans="1:12" x14ac:dyDescent="0.25">
      <c r="A100" s="20"/>
      <c r="B100" s="77" t="s">
        <v>49</v>
      </c>
      <c r="C100" s="78"/>
      <c r="D100" s="78"/>
      <c r="E100" s="78"/>
      <c r="F100" s="78"/>
      <c r="G100" s="78"/>
      <c r="H100" s="28" t="s">
        <v>79</v>
      </c>
      <c r="I100" s="28"/>
      <c r="J100" s="27">
        <v>200000</v>
      </c>
      <c r="K100" s="27">
        <v>200000</v>
      </c>
      <c r="L100" s="27"/>
    </row>
    <row r="101" spans="1:12" x14ac:dyDescent="0.25">
      <c r="A101" s="20"/>
      <c r="B101" s="77" t="s">
        <v>48</v>
      </c>
      <c r="C101" s="78"/>
      <c r="D101" s="78"/>
      <c r="E101" s="78"/>
      <c r="F101" s="78"/>
      <c r="G101" s="78"/>
      <c r="H101" s="28" t="s">
        <v>79</v>
      </c>
      <c r="I101" s="28"/>
      <c r="J101" s="27">
        <v>130500</v>
      </c>
      <c r="K101" s="27">
        <v>130500</v>
      </c>
      <c r="L101" s="27"/>
    </row>
    <row r="102" spans="1:12" x14ac:dyDescent="0.25">
      <c r="A102" s="20"/>
      <c r="B102" s="77" t="s">
        <v>51</v>
      </c>
      <c r="C102" s="78"/>
      <c r="D102" s="78"/>
      <c r="E102" s="78"/>
      <c r="F102" s="78"/>
      <c r="G102" s="78"/>
      <c r="H102" s="28" t="s">
        <v>79</v>
      </c>
      <c r="I102" s="28"/>
      <c r="J102" s="27">
        <v>33000</v>
      </c>
      <c r="K102" s="27">
        <v>33000</v>
      </c>
      <c r="L102" s="27"/>
    </row>
    <row r="103" spans="1:12" x14ac:dyDescent="0.25">
      <c r="A103" s="20"/>
      <c r="B103" s="77" t="s">
        <v>50</v>
      </c>
      <c r="C103" s="78"/>
      <c r="D103" s="78"/>
      <c r="E103" s="78"/>
      <c r="F103" s="78"/>
      <c r="G103" s="78"/>
      <c r="H103" s="28" t="s">
        <v>79</v>
      </c>
      <c r="I103" s="28"/>
      <c r="J103" s="27">
        <v>24500</v>
      </c>
      <c r="K103" s="27">
        <v>24500</v>
      </c>
      <c r="L103" s="27"/>
    </row>
    <row r="104" spans="1:12" x14ac:dyDescent="0.25">
      <c r="A104" s="20"/>
      <c r="B104" s="77" t="s">
        <v>52</v>
      </c>
      <c r="C104" s="78"/>
      <c r="D104" s="78"/>
      <c r="E104" s="78"/>
      <c r="F104" s="78"/>
      <c r="G104" s="78"/>
      <c r="H104" s="28" t="s">
        <v>79</v>
      </c>
      <c r="I104" s="28"/>
      <c r="J104" s="27">
        <v>5000</v>
      </c>
      <c r="K104" s="27">
        <v>5000</v>
      </c>
      <c r="L104" s="27"/>
    </row>
    <row r="105" spans="1:12" x14ac:dyDescent="0.25">
      <c r="A105" s="10" t="s">
        <v>53</v>
      </c>
      <c r="B105" s="72" t="s">
        <v>54</v>
      </c>
      <c r="C105" s="73"/>
      <c r="D105" s="73"/>
      <c r="E105" s="73"/>
      <c r="F105" s="73"/>
      <c r="G105" s="73"/>
      <c r="H105" s="17"/>
      <c r="I105" s="29"/>
      <c r="J105" s="14">
        <f>SUM(J106:J111)</f>
        <v>120000</v>
      </c>
      <c r="K105" s="14">
        <f>SUM(K106:K111)</f>
        <v>120000</v>
      </c>
      <c r="L105" s="30"/>
    </row>
    <row r="106" spans="1:12" x14ac:dyDescent="0.25">
      <c r="A106" s="20"/>
      <c r="B106" s="77" t="s">
        <v>55</v>
      </c>
      <c r="C106" s="78"/>
      <c r="D106" s="78"/>
      <c r="E106" s="78"/>
      <c r="F106" s="78"/>
      <c r="G106" s="78"/>
      <c r="H106" s="28" t="s">
        <v>79</v>
      </c>
      <c r="I106" s="28"/>
      <c r="J106" s="27">
        <v>45500</v>
      </c>
      <c r="K106" s="27">
        <v>45500</v>
      </c>
      <c r="L106" s="27"/>
    </row>
    <row r="107" spans="1:12" x14ac:dyDescent="0.25">
      <c r="A107" s="20"/>
      <c r="B107" s="77" t="s">
        <v>116</v>
      </c>
      <c r="C107" s="78"/>
      <c r="D107" s="78"/>
      <c r="E107" s="78"/>
      <c r="F107" s="78"/>
      <c r="G107" s="78"/>
      <c r="H107" s="28" t="s">
        <v>79</v>
      </c>
      <c r="I107" s="28"/>
      <c r="J107" s="27">
        <v>16000</v>
      </c>
      <c r="K107" s="27">
        <v>16000</v>
      </c>
      <c r="L107" s="27"/>
    </row>
    <row r="108" spans="1:12" x14ac:dyDescent="0.25">
      <c r="A108" s="20"/>
      <c r="B108" s="26" t="s">
        <v>56</v>
      </c>
      <c r="C108" s="21"/>
      <c r="D108" s="21"/>
      <c r="E108" s="21"/>
      <c r="F108" s="21"/>
      <c r="G108" s="21"/>
      <c r="H108" s="28" t="s">
        <v>79</v>
      </c>
      <c r="I108" s="28"/>
      <c r="J108" s="27">
        <v>10500</v>
      </c>
      <c r="K108" s="27">
        <v>10500</v>
      </c>
      <c r="L108" s="27"/>
    </row>
    <row r="109" spans="1:12" x14ac:dyDescent="0.25">
      <c r="A109" s="20"/>
      <c r="B109" s="77" t="s">
        <v>117</v>
      </c>
      <c r="C109" s="78"/>
      <c r="D109" s="78"/>
      <c r="E109" s="78"/>
      <c r="F109" s="78"/>
      <c r="G109" s="78"/>
      <c r="H109" s="28" t="s">
        <v>79</v>
      </c>
      <c r="I109" s="28"/>
      <c r="J109" s="27">
        <v>35000</v>
      </c>
      <c r="K109" s="27">
        <v>35000</v>
      </c>
      <c r="L109" s="27"/>
    </row>
    <row r="110" spans="1:12" x14ac:dyDescent="0.25">
      <c r="A110" s="20"/>
      <c r="B110" s="77" t="s">
        <v>118</v>
      </c>
      <c r="C110" s="78"/>
      <c r="D110" s="78"/>
      <c r="E110" s="78"/>
      <c r="F110" s="78"/>
      <c r="G110" s="78"/>
      <c r="H110" s="28" t="s">
        <v>79</v>
      </c>
      <c r="I110" s="28"/>
      <c r="J110" s="27">
        <v>7000</v>
      </c>
      <c r="K110" s="27">
        <v>7000</v>
      </c>
      <c r="L110" s="27"/>
    </row>
    <row r="111" spans="1:12" x14ac:dyDescent="0.25">
      <c r="A111" s="20"/>
      <c r="B111" s="77" t="s">
        <v>87</v>
      </c>
      <c r="C111" s="78"/>
      <c r="D111" s="78"/>
      <c r="E111" s="78"/>
      <c r="F111" s="78"/>
      <c r="G111" s="78"/>
      <c r="H111" s="28" t="s">
        <v>79</v>
      </c>
      <c r="I111" s="28"/>
      <c r="J111" s="27">
        <v>6000</v>
      </c>
      <c r="K111" s="27">
        <v>6000</v>
      </c>
      <c r="L111" s="27"/>
    </row>
    <row r="112" spans="1:12" x14ac:dyDescent="0.25">
      <c r="A112" s="10" t="s">
        <v>57</v>
      </c>
      <c r="B112" s="72" t="s">
        <v>58</v>
      </c>
      <c r="C112" s="73"/>
      <c r="D112" s="73"/>
      <c r="E112" s="73"/>
      <c r="F112" s="73"/>
      <c r="G112" s="73"/>
      <c r="H112" s="17"/>
      <c r="I112" s="29"/>
      <c r="J112" s="14">
        <f>SUM(J113:J118)</f>
        <v>35000</v>
      </c>
      <c r="K112" s="14">
        <f>SUM(K113:K118)</f>
        <v>34871.82</v>
      </c>
      <c r="L112" s="30"/>
    </row>
    <row r="113" spans="1:12" x14ac:dyDescent="0.25">
      <c r="A113" s="20"/>
      <c r="B113" s="77" t="s">
        <v>59</v>
      </c>
      <c r="C113" s="78"/>
      <c r="D113" s="78"/>
      <c r="E113" s="78"/>
      <c r="F113" s="78"/>
      <c r="G113" s="78"/>
      <c r="H113" s="28" t="s">
        <v>79</v>
      </c>
      <c r="I113" s="28"/>
      <c r="J113" s="27">
        <v>13500</v>
      </c>
      <c r="K113" s="27">
        <v>13500</v>
      </c>
      <c r="L113" s="27"/>
    </row>
    <row r="114" spans="1:12" x14ac:dyDescent="0.25">
      <c r="A114" s="20"/>
      <c r="B114" s="77" t="s">
        <v>61</v>
      </c>
      <c r="C114" s="78"/>
      <c r="D114" s="78"/>
      <c r="E114" s="78"/>
      <c r="F114" s="78"/>
      <c r="G114" s="78"/>
      <c r="H114" s="28" t="s">
        <v>79</v>
      </c>
      <c r="I114" s="28"/>
      <c r="J114" s="27">
        <v>3000</v>
      </c>
      <c r="K114" s="27">
        <v>2878.45</v>
      </c>
      <c r="L114" s="27"/>
    </row>
    <row r="115" spans="1:12" x14ac:dyDescent="0.25">
      <c r="A115" s="20"/>
      <c r="B115" s="77" t="s">
        <v>62</v>
      </c>
      <c r="C115" s="78"/>
      <c r="D115" s="78"/>
      <c r="E115" s="78"/>
      <c r="F115" s="78"/>
      <c r="G115" s="78"/>
      <c r="H115" s="28" t="s">
        <v>79</v>
      </c>
      <c r="I115" s="28"/>
      <c r="J115" s="27">
        <v>5300</v>
      </c>
      <c r="K115" s="27">
        <v>5293.37</v>
      </c>
      <c r="L115" s="27"/>
    </row>
    <row r="116" spans="1:12" x14ac:dyDescent="0.25">
      <c r="A116" s="20"/>
      <c r="B116" s="77" t="s">
        <v>60</v>
      </c>
      <c r="C116" s="78"/>
      <c r="D116" s="78"/>
      <c r="E116" s="78"/>
      <c r="F116" s="78"/>
      <c r="G116" s="78"/>
      <c r="H116" s="28" t="s">
        <v>79</v>
      </c>
      <c r="I116" s="28"/>
      <c r="J116" s="27">
        <v>5600</v>
      </c>
      <c r="K116" s="27">
        <v>5600</v>
      </c>
      <c r="L116" s="27"/>
    </row>
    <row r="117" spans="1:12" x14ac:dyDescent="0.25">
      <c r="A117" s="20"/>
      <c r="B117" s="77" t="s">
        <v>88</v>
      </c>
      <c r="C117" s="78"/>
      <c r="D117" s="78"/>
      <c r="E117" s="78"/>
      <c r="F117" s="78"/>
      <c r="G117" s="78"/>
      <c r="H117" s="28" t="s">
        <v>79</v>
      </c>
      <c r="I117" s="28"/>
      <c r="J117" s="27">
        <v>6850</v>
      </c>
      <c r="K117" s="27">
        <v>6850</v>
      </c>
      <c r="L117" s="27"/>
    </row>
    <row r="118" spans="1:12" x14ac:dyDescent="0.25">
      <c r="A118" s="20"/>
      <c r="B118" s="77" t="s">
        <v>119</v>
      </c>
      <c r="C118" s="78"/>
      <c r="D118" s="78"/>
      <c r="E118" s="78"/>
      <c r="F118" s="78"/>
      <c r="G118" s="78"/>
      <c r="H118" s="28" t="s">
        <v>79</v>
      </c>
      <c r="I118" s="28"/>
      <c r="J118" s="27">
        <v>750</v>
      </c>
      <c r="K118" s="27">
        <v>750</v>
      </c>
      <c r="L118" s="27"/>
    </row>
    <row r="119" spans="1:12" x14ac:dyDescent="0.25">
      <c r="A119" s="11">
        <v>1447</v>
      </c>
      <c r="B119" s="69" t="s">
        <v>121</v>
      </c>
      <c r="C119" s="70"/>
      <c r="D119" s="70"/>
      <c r="E119" s="70"/>
      <c r="F119" s="70"/>
      <c r="G119" s="70"/>
      <c r="H119" s="24"/>
      <c r="I119" s="25"/>
      <c r="J119" s="13">
        <f>SUM(J120:J121)</f>
        <v>142800</v>
      </c>
      <c r="K119" s="13">
        <f>SUM(K120:K121)</f>
        <v>133275.4</v>
      </c>
      <c r="L119" s="13"/>
    </row>
    <row r="120" spans="1:12" x14ac:dyDescent="0.25">
      <c r="A120" s="10" t="s">
        <v>120</v>
      </c>
      <c r="B120" s="72" t="s">
        <v>63</v>
      </c>
      <c r="C120" s="73"/>
      <c r="D120" s="73"/>
      <c r="E120" s="73"/>
      <c r="F120" s="73"/>
      <c r="G120" s="73"/>
      <c r="H120" s="29" t="s">
        <v>74</v>
      </c>
      <c r="I120" s="29"/>
      <c r="J120" s="14">
        <v>92800</v>
      </c>
      <c r="K120" s="14">
        <v>92734.9</v>
      </c>
      <c r="L120" s="14"/>
    </row>
    <row r="121" spans="1:12" x14ac:dyDescent="0.25">
      <c r="A121" s="10" t="s">
        <v>122</v>
      </c>
      <c r="B121" s="72" t="s">
        <v>123</v>
      </c>
      <c r="C121" s="73"/>
      <c r="D121" s="73"/>
      <c r="E121" s="73"/>
      <c r="F121" s="73"/>
      <c r="G121" s="73"/>
      <c r="H121" s="17"/>
      <c r="I121" s="18"/>
      <c r="J121" s="14">
        <f>SUM(J122:J129)</f>
        <v>50000</v>
      </c>
      <c r="K121" s="14">
        <f>SUM(K122:K129)</f>
        <v>40540.5</v>
      </c>
      <c r="L121" s="14"/>
    </row>
    <row r="122" spans="1:12" x14ac:dyDescent="0.25">
      <c r="A122" s="20"/>
      <c r="B122" s="77" t="s">
        <v>64</v>
      </c>
      <c r="C122" s="78"/>
      <c r="D122" s="78"/>
      <c r="E122" s="78"/>
      <c r="F122" s="78"/>
      <c r="G122" s="78"/>
      <c r="H122" s="28" t="s">
        <v>104</v>
      </c>
      <c r="I122" s="28"/>
      <c r="J122" s="27">
        <v>5000</v>
      </c>
      <c r="K122" s="27">
        <v>5000</v>
      </c>
      <c r="L122" s="27"/>
    </row>
    <row r="123" spans="1:12" x14ac:dyDescent="0.25">
      <c r="A123" s="20"/>
      <c r="B123" s="77" t="s">
        <v>65</v>
      </c>
      <c r="C123" s="78"/>
      <c r="D123" s="78"/>
      <c r="E123" s="78"/>
      <c r="F123" s="78"/>
      <c r="G123" s="78"/>
      <c r="H123" s="28" t="s">
        <v>79</v>
      </c>
      <c r="I123" s="28"/>
      <c r="J123" s="27">
        <v>16000</v>
      </c>
      <c r="K123" s="27">
        <v>16000</v>
      </c>
      <c r="L123" s="27"/>
    </row>
    <row r="124" spans="1:12" x14ac:dyDescent="0.25">
      <c r="A124" s="20"/>
      <c r="B124" s="77" t="s">
        <v>124</v>
      </c>
      <c r="C124" s="78"/>
      <c r="D124" s="78"/>
      <c r="E124" s="78"/>
      <c r="F124" s="78"/>
      <c r="G124" s="78"/>
      <c r="H124" s="28" t="s">
        <v>79</v>
      </c>
      <c r="I124" s="28"/>
      <c r="J124" s="27">
        <v>19200</v>
      </c>
      <c r="K124" s="27">
        <v>9740.5</v>
      </c>
      <c r="L124" s="27"/>
    </row>
    <row r="125" spans="1:12" x14ac:dyDescent="0.25">
      <c r="A125" s="20"/>
      <c r="B125" s="77" t="s">
        <v>125</v>
      </c>
      <c r="C125" s="78"/>
      <c r="D125" s="78"/>
      <c r="E125" s="78"/>
      <c r="F125" s="78"/>
      <c r="G125" s="78"/>
      <c r="H125" s="28" t="s">
        <v>79</v>
      </c>
      <c r="I125" s="28"/>
      <c r="J125" s="27">
        <v>4300</v>
      </c>
      <c r="K125" s="27">
        <v>4300</v>
      </c>
      <c r="L125" s="27"/>
    </row>
    <row r="126" spans="1:12" x14ac:dyDescent="0.25">
      <c r="A126" s="20"/>
      <c r="B126" s="26" t="s">
        <v>126</v>
      </c>
      <c r="C126" s="21"/>
      <c r="D126" s="21"/>
      <c r="E126" s="21"/>
      <c r="F126" s="21"/>
      <c r="G126" s="21"/>
      <c r="H126" s="28" t="s">
        <v>79</v>
      </c>
      <c r="I126" s="28"/>
      <c r="J126" s="27">
        <v>4500</v>
      </c>
      <c r="K126" s="27">
        <v>4500</v>
      </c>
      <c r="L126" s="27"/>
    </row>
    <row r="127" spans="1:12" x14ac:dyDescent="0.25">
      <c r="A127" s="20"/>
      <c r="B127" s="77" t="s">
        <v>127</v>
      </c>
      <c r="C127" s="78"/>
      <c r="D127" s="78"/>
      <c r="E127" s="78"/>
      <c r="F127" s="78"/>
      <c r="G127" s="78"/>
      <c r="H127" s="28" t="s">
        <v>79</v>
      </c>
      <c r="I127" s="28"/>
      <c r="J127" s="27">
        <v>1000</v>
      </c>
      <c r="K127" s="27">
        <v>1000</v>
      </c>
      <c r="L127" s="27"/>
    </row>
    <row r="128" spans="1:12" x14ac:dyDescent="0.25">
      <c r="A128" s="20"/>
      <c r="B128" s="114"/>
      <c r="C128" s="51"/>
      <c r="D128" s="51"/>
      <c r="E128" s="51"/>
      <c r="F128" s="51"/>
      <c r="G128" s="51"/>
      <c r="H128" s="28"/>
      <c r="I128" s="28"/>
      <c r="J128" s="27"/>
      <c r="K128" s="27"/>
      <c r="L128" s="27"/>
    </row>
    <row r="129" spans="1:12" ht="15.75" thickBot="1" x14ac:dyDescent="0.3">
      <c r="A129" s="20"/>
      <c r="B129" s="110"/>
      <c r="C129" s="111"/>
      <c r="D129" s="111"/>
      <c r="E129" s="111"/>
      <c r="F129" s="111"/>
      <c r="G129" s="111"/>
      <c r="H129" s="28"/>
      <c r="I129" s="28"/>
      <c r="J129" s="27"/>
      <c r="K129" s="27"/>
      <c r="L129" s="27"/>
    </row>
    <row r="130" spans="1:12" ht="21" customHeight="1" thickBot="1" x14ac:dyDescent="0.3">
      <c r="A130" s="60" t="s">
        <v>105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41"/>
      <c r="L130" s="9"/>
    </row>
    <row r="131" spans="1:12" ht="75" x14ac:dyDescent="0.25">
      <c r="A131" s="7" t="s">
        <v>1</v>
      </c>
      <c r="B131" s="62" t="s">
        <v>10</v>
      </c>
      <c r="C131" s="62"/>
      <c r="D131" s="62"/>
      <c r="E131" s="62"/>
      <c r="F131" s="62"/>
      <c r="G131" s="62"/>
      <c r="H131" s="62" t="s">
        <v>2</v>
      </c>
      <c r="I131" s="62"/>
      <c r="J131" s="8" t="s">
        <v>106</v>
      </c>
      <c r="K131" s="42"/>
      <c r="L131" s="8" t="s">
        <v>12</v>
      </c>
    </row>
    <row r="132" spans="1:12" x14ac:dyDescent="0.25">
      <c r="A132" s="55">
        <v>1430</v>
      </c>
      <c r="B132" s="89" t="s">
        <v>143</v>
      </c>
      <c r="C132" s="90"/>
      <c r="D132" s="90"/>
      <c r="E132" s="90"/>
      <c r="F132" s="90"/>
      <c r="G132" s="90"/>
      <c r="H132" s="17"/>
      <c r="I132" s="18"/>
      <c r="J132" s="113">
        <f>SUM(J133)</f>
        <v>10000</v>
      </c>
      <c r="K132" s="113">
        <f>SUM(K133)</f>
        <v>2622.27</v>
      </c>
      <c r="L132" s="14"/>
    </row>
    <row r="133" spans="1:12" x14ac:dyDescent="0.25">
      <c r="A133" s="20" t="s">
        <v>144</v>
      </c>
      <c r="B133" s="77" t="s">
        <v>145</v>
      </c>
      <c r="C133" s="78"/>
      <c r="D133" s="78"/>
      <c r="E133" s="78"/>
      <c r="F133" s="78"/>
      <c r="G133" s="78"/>
      <c r="H133" s="28"/>
      <c r="I133" s="28"/>
      <c r="J133" s="23">
        <v>10000</v>
      </c>
      <c r="K133" s="23">
        <v>2622.27</v>
      </c>
      <c r="L133" s="27"/>
    </row>
    <row r="134" spans="1:12" x14ac:dyDescent="0.25">
      <c r="A134" s="11">
        <v>1435</v>
      </c>
      <c r="B134" s="69" t="s">
        <v>66</v>
      </c>
      <c r="C134" s="70"/>
      <c r="D134" s="70"/>
      <c r="E134" s="70"/>
      <c r="F134" s="70"/>
      <c r="G134" s="70"/>
      <c r="H134" s="24"/>
      <c r="I134" s="25"/>
      <c r="J134" s="13">
        <f>J135+J138+J141</f>
        <v>456000</v>
      </c>
      <c r="K134" s="13">
        <f>K135+K138+K141</f>
        <v>455939.6</v>
      </c>
      <c r="L134" s="13"/>
    </row>
    <row r="135" spans="1:12" x14ac:dyDescent="0.25">
      <c r="A135" s="10" t="s">
        <v>67</v>
      </c>
      <c r="B135" s="72" t="s">
        <v>68</v>
      </c>
      <c r="C135" s="73"/>
      <c r="D135" s="73"/>
      <c r="E135" s="73"/>
      <c r="F135" s="73"/>
      <c r="G135" s="73"/>
      <c r="H135" s="17"/>
      <c r="I135" s="29"/>
      <c r="J135" s="14">
        <f>SUM(J136:J137)</f>
        <v>386000</v>
      </c>
      <c r="K135" s="14">
        <f>SUM(K136:K137)</f>
        <v>385939.6</v>
      </c>
      <c r="L135" s="14"/>
    </row>
    <row r="136" spans="1:12" x14ac:dyDescent="0.25">
      <c r="A136" s="20"/>
      <c r="B136" s="26" t="s">
        <v>77</v>
      </c>
      <c r="C136" s="21"/>
      <c r="D136" s="21"/>
      <c r="E136" s="21"/>
      <c r="F136" s="21"/>
      <c r="G136" s="21"/>
      <c r="H136" s="28" t="s">
        <v>74</v>
      </c>
      <c r="I136" s="28"/>
      <c r="J136" s="27">
        <v>371000</v>
      </c>
      <c r="K136" s="27">
        <v>370939.6</v>
      </c>
      <c r="L136" s="23"/>
    </row>
    <row r="137" spans="1:12" x14ac:dyDescent="0.25">
      <c r="A137" s="20"/>
      <c r="B137" s="26" t="s">
        <v>89</v>
      </c>
      <c r="C137" s="21"/>
      <c r="D137" s="21"/>
      <c r="E137" s="21"/>
      <c r="F137" s="21"/>
      <c r="G137" s="21"/>
      <c r="H137" s="28" t="s">
        <v>78</v>
      </c>
      <c r="I137" s="28"/>
      <c r="J137" s="27">
        <v>15000</v>
      </c>
      <c r="K137" s="27">
        <v>15000</v>
      </c>
      <c r="L137" s="23"/>
    </row>
    <row r="138" spans="1:12" x14ac:dyDescent="0.25">
      <c r="A138" s="10" t="s">
        <v>69</v>
      </c>
      <c r="B138" s="72" t="s">
        <v>70</v>
      </c>
      <c r="C138" s="73"/>
      <c r="D138" s="73"/>
      <c r="E138" s="73"/>
      <c r="F138" s="73"/>
      <c r="G138" s="73"/>
      <c r="H138" s="17"/>
      <c r="I138" s="18"/>
      <c r="J138" s="14">
        <f>SUM(J139:J140)</f>
        <v>60000</v>
      </c>
      <c r="K138" s="14">
        <f>SUM(K139:K140)</f>
        <v>60000</v>
      </c>
      <c r="L138" s="14"/>
    </row>
    <row r="139" spans="1:12" x14ac:dyDescent="0.25">
      <c r="A139" s="39"/>
      <c r="B139" s="36" t="s">
        <v>81</v>
      </c>
      <c r="C139" s="3"/>
      <c r="D139" s="3"/>
      <c r="E139" s="3"/>
      <c r="F139" s="3"/>
      <c r="G139" s="3"/>
      <c r="H139" s="28" t="s">
        <v>79</v>
      </c>
      <c r="I139" s="35"/>
      <c r="J139" s="2">
        <v>10000</v>
      </c>
      <c r="K139" s="2">
        <v>10000</v>
      </c>
      <c r="L139" s="2"/>
    </row>
    <row r="140" spans="1:12" x14ac:dyDescent="0.25">
      <c r="A140" s="39"/>
      <c r="B140" s="36" t="s">
        <v>82</v>
      </c>
      <c r="C140" s="3"/>
      <c r="D140" s="3"/>
      <c r="E140" s="3"/>
      <c r="F140" s="3"/>
      <c r="G140" s="3"/>
      <c r="H140" s="28" t="s">
        <v>79</v>
      </c>
      <c r="I140" s="35"/>
      <c r="J140" s="2">
        <v>50000</v>
      </c>
      <c r="K140" s="2">
        <v>50000</v>
      </c>
      <c r="L140" s="2"/>
    </row>
    <row r="141" spans="1:12" x14ac:dyDescent="0.25">
      <c r="A141" s="10" t="s">
        <v>71</v>
      </c>
      <c r="B141" s="72" t="s">
        <v>72</v>
      </c>
      <c r="C141" s="73"/>
      <c r="D141" s="73"/>
      <c r="E141" s="73"/>
      <c r="F141" s="73"/>
      <c r="G141" s="73"/>
      <c r="H141" s="17"/>
      <c r="I141" s="18"/>
      <c r="J141" s="14">
        <f>SUM(J142:J142)</f>
        <v>10000</v>
      </c>
      <c r="K141" s="14">
        <f>SUM(K142:K142)</f>
        <v>10000</v>
      </c>
      <c r="L141" s="14"/>
    </row>
    <row r="142" spans="1:12" x14ac:dyDescent="0.25">
      <c r="A142" s="20"/>
      <c r="B142" s="77" t="s">
        <v>75</v>
      </c>
      <c r="C142" s="78"/>
      <c r="D142" s="78"/>
      <c r="E142" s="78"/>
      <c r="F142" s="78"/>
      <c r="G142" s="78"/>
      <c r="H142" s="28" t="s">
        <v>76</v>
      </c>
      <c r="I142" s="28"/>
      <c r="J142" s="27">
        <v>10000</v>
      </c>
      <c r="K142" s="27">
        <v>10000</v>
      </c>
      <c r="L142" s="23"/>
    </row>
    <row r="143" spans="1:12" x14ac:dyDescent="0.25">
      <c r="A143" s="11">
        <v>1436</v>
      </c>
      <c r="B143" s="69" t="s">
        <v>73</v>
      </c>
      <c r="C143" s="70"/>
      <c r="D143" s="70"/>
      <c r="E143" s="70"/>
      <c r="F143" s="70"/>
      <c r="G143" s="70"/>
      <c r="H143" s="24"/>
      <c r="I143" s="25"/>
      <c r="J143" s="13">
        <f>SUM(J144:J144)</f>
        <v>75000</v>
      </c>
      <c r="K143" s="13">
        <f>SUM(K144:K144)</f>
        <v>65285.72</v>
      </c>
      <c r="L143" s="13"/>
    </row>
    <row r="144" spans="1:12" x14ac:dyDescent="0.25">
      <c r="A144" s="20" t="s">
        <v>100</v>
      </c>
      <c r="B144" s="87" t="s">
        <v>92</v>
      </c>
      <c r="C144" s="88"/>
      <c r="D144" s="88"/>
      <c r="E144" s="88"/>
      <c r="F144" s="88"/>
      <c r="G144" s="88"/>
      <c r="H144" s="35" t="s">
        <v>104</v>
      </c>
      <c r="I144" s="28"/>
      <c r="J144" s="23">
        <v>75000</v>
      </c>
      <c r="K144" s="23">
        <v>65285.72</v>
      </c>
      <c r="L144" s="23"/>
    </row>
    <row r="145" spans="1:12" x14ac:dyDescent="0.25">
      <c r="A145" s="55">
        <v>1437</v>
      </c>
      <c r="B145" s="56" t="s">
        <v>153</v>
      </c>
      <c r="C145" s="16"/>
      <c r="D145" s="16"/>
      <c r="E145" s="16"/>
      <c r="F145" s="16"/>
      <c r="G145" s="16"/>
      <c r="H145" s="17"/>
      <c r="I145" s="29"/>
      <c r="J145" s="113">
        <f>SUM(J146)</f>
        <v>112000</v>
      </c>
      <c r="K145" s="113">
        <f>SUM(K146)</f>
        <v>111917.95</v>
      </c>
      <c r="L145" s="14"/>
    </row>
    <row r="146" spans="1:12" x14ac:dyDescent="0.25">
      <c r="A146" s="20" t="s">
        <v>154</v>
      </c>
      <c r="B146" s="52" t="s">
        <v>155</v>
      </c>
      <c r="C146" s="53"/>
      <c r="D146" s="53"/>
      <c r="E146" s="53"/>
      <c r="F146" s="53"/>
      <c r="G146" s="53"/>
      <c r="H146" s="3"/>
      <c r="I146" s="28"/>
      <c r="J146" s="23">
        <v>112000</v>
      </c>
      <c r="K146" s="23">
        <v>111917.95</v>
      </c>
      <c r="L146" s="23"/>
    </row>
    <row r="147" spans="1:12" x14ac:dyDescent="0.25">
      <c r="A147" s="20"/>
      <c r="B147" s="52"/>
      <c r="C147" s="53"/>
      <c r="D147" s="53"/>
      <c r="E147" s="53"/>
      <c r="F147" s="53"/>
      <c r="G147" s="53"/>
      <c r="H147" s="3"/>
      <c r="I147" s="28"/>
      <c r="J147" s="27"/>
      <c r="K147" s="27"/>
      <c r="L147" s="23"/>
    </row>
    <row r="148" spans="1:12" x14ac:dyDescent="0.25">
      <c r="A148" s="32"/>
      <c r="B148" s="81" t="s">
        <v>85</v>
      </c>
      <c r="C148" s="82"/>
      <c r="D148" s="82"/>
      <c r="E148" s="82"/>
      <c r="F148" s="82"/>
      <c r="G148" s="82"/>
      <c r="H148" s="33"/>
      <c r="I148" s="34"/>
      <c r="J148" s="19">
        <f>SUM(J10+J46+J89+J119+J143+J22+J25+J132+J134+J145)</f>
        <v>2200670</v>
      </c>
      <c r="K148" s="19">
        <f>SUM(K10+K46+K89+K119+K143+K22+K25+K132+K134+K145)</f>
        <v>2105066.83</v>
      </c>
      <c r="L148" s="19"/>
    </row>
    <row r="149" spans="1:12" x14ac:dyDescent="0.25">
      <c r="A149" s="20"/>
      <c r="B149" s="87"/>
      <c r="C149" s="88"/>
      <c r="D149" s="88"/>
      <c r="E149" s="88"/>
      <c r="F149" s="88"/>
      <c r="G149" s="88"/>
      <c r="H149" s="21"/>
      <c r="I149" s="22"/>
      <c r="J149" s="23"/>
      <c r="K149" s="23"/>
      <c r="L149" s="23"/>
    </row>
    <row r="172" spans="1:12" ht="15.75" thickBot="1" x14ac:dyDescent="0.3"/>
    <row r="173" spans="1:12" ht="15.75" thickBot="1" x14ac:dyDescent="0.3">
      <c r="A173" s="60" t="s">
        <v>105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41"/>
      <c r="L173" s="9"/>
    </row>
    <row r="174" spans="1:12" ht="75" x14ac:dyDescent="0.25">
      <c r="A174" s="7" t="s">
        <v>1</v>
      </c>
      <c r="B174" s="62" t="s">
        <v>10</v>
      </c>
      <c r="C174" s="62"/>
      <c r="D174" s="62"/>
      <c r="E174" s="62"/>
      <c r="F174" s="62"/>
      <c r="G174" s="62"/>
      <c r="H174" s="62" t="s">
        <v>2</v>
      </c>
      <c r="I174" s="62"/>
      <c r="J174" s="8" t="s">
        <v>106</v>
      </c>
      <c r="K174" s="42"/>
      <c r="L174" s="8" t="s">
        <v>12</v>
      </c>
    </row>
    <row r="175" spans="1:12" x14ac:dyDescent="0.25">
      <c r="A175" s="11">
        <v>1415</v>
      </c>
      <c r="B175" s="69" t="s">
        <v>6</v>
      </c>
      <c r="C175" s="70"/>
      <c r="D175" s="70"/>
      <c r="E175" s="70"/>
      <c r="F175" s="70"/>
      <c r="G175" s="70"/>
      <c r="H175" s="24"/>
      <c r="I175" s="25"/>
      <c r="J175" s="13">
        <f>J176</f>
        <v>30000</v>
      </c>
      <c r="K175" s="13">
        <f>K176</f>
        <v>28500</v>
      </c>
      <c r="L175" s="13"/>
    </row>
    <row r="176" spans="1:12" x14ac:dyDescent="0.25">
      <c r="A176" s="10" t="s">
        <v>102</v>
      </c>
      <c r="B176" s="72" t="s">
        <v>13</v>
      </c>
      <c r="C176" s="73"/>
      <c r="D176" s="73"/>
      <c r="E176" s="73"/>
      <c r="F176" s="73"/>
      <c r="G176" s="73"/>
      <c r="H176" s="17"/>
      <c r="I176" s="29"/>
      <c r="J176" s="14">
        <f>SUM(J177:J177)</f>
        <v>30000</v>
      </c>
      <c r="K176" s="14">
        <f>SUM(K177:K177)</f>
        <v>28500</v>
      </c>
      <c r="L176" s="14"/>
    </row>
    <row r="177" spans="1:12" x14ac:dyDescent="0.25">
      <c r="A177" s="20"/>
      <c r="B177" s="26" t="s">
        <v>103</v>
      </c>
      <c r="C177" s="21"/>
      <c r="D177" s="21"/>
      <c r="E177" s="21"/>
      <c r="F177" s="21"/>
      <c r="G177" s="21"/>
      <c r="H177" s="28" t="s">
        <v>131</v>
      </c>
      <c r="I177" s="28"/>
      <c r="J177" s="27">
        <v>30000</v>
      </c>
      <c r="K177" s="27">
        <v>28500</v>
      </c>
      <c r="L177" s="23"/>
    </row>
    <row r="178" spans="1:12" x14ac:dyDescent="0.25">
      <c r="A178" s="32"/>
      <c r="B178" s="81" t="s">
        <v>101</v>
      </c>
      <c r="C178" s="82"/>
      <c r="D178" s="82"/>
      <c r="E178" s="82"/>
      <c r="F178" s="82"/>
      <c r="G178" s="82"/>
      <c r="H178" s="33"/>
      <c r="I178" s="34"/>
      <c r="J178" s="19">
        <f>SUM(J175)</f>
        <v>30000</v>
      </c>
      <c r="K178" s="19">
        <f>SUM(K175)</f>
        <v>28500</v>
      </c>
      <c r="L178" s="19"/>
    </row>
    <row r="179" spans="1:12" x14ac:dyDescent="0.25">
      <c r="A179" s="11">
        <v>1437</v>
      </c>
      <c r="B179" s="69" t="s">
        <v>153</v>
      </c>
      <c r="C179" s="70"/>
      <c r="D179" s="70"/>
      <c r="E179" s="70"/>
      <c r="F179" s="70"/>
      <c r="G179" s="70"/>
      <c r="H179" s="24"/>
      <c r="I179" s="25"/>
      <c r="J179" s="13">
        <f>J180</f>
        <v>100000</v>
      </c>
      <c r="K179" s="13">
        <f>K180</f>
        <v>86235.4</v>
      </c>
      <c r="L179" s="13"/>
    </row>
    <row r="180" spans="1:12" x14ac:dyDescent="0.25">
      <c r="A180" s="10" t="s">
        <v>157</v>
      </c>
      <c r="B180" s="72" t="s">
        <v>158</v>
      </c>
      <c r="C180" s="73"/>
      <c r="D180" s="73"/>
      <c r="E180" s="73"/>
      <c r="F180" s="73"/>
      <c r="G180" s="73"/>
      <c r="H180" s="17"/>
      <c r="I180" s="29"/>
      <c r="J180" s="14">
        <f>SUM(J181:J181)</f>
        <v>100000</v>
      </c>
      <c r="K180" s="14">
        <f>SUM(K181:K181)</f>
        <v>86235.4</v>
      </c>
      <c r="L180" s="14"/>
    </row>
    <row r="181" spans="1:12" x14ac:dyDescent="0.25">
      <c r="A181" s="20"/>
      <c r="B181" s="26" t="s">
        <v>158</v>
      </c>
      <c r="C181" s="21"/>
      <c r="D181" s="21"/>
      <c r="E181" s="21"/>
      <c r="F181" s="21"/>
      <c r="G181" s="21"/>
      <c r="H181" s="28" t="s">
        <v>104</v>
      </c>
      <c r="I181" s="28"/>
      <c r="J181" s="27">
        <v>100000</v>
      </c>
      <c r="K181" s="27">
        <v>86235.4</v>
      </c>
      <c r="L181" s="23"/>
    </row>
    <row r="182" spans="1:12" x14ac:dyDescent="0.25">
      <c r="A182" s="32"/>
      <c r="B182" s="81" t="s">
        <v>159</v>
      </c>
      <c r="C182" s="82"/>
      <c r="D182" s="82"/>
      <c r="E182" s="82"/>
      <c r="F182" s="82"/>
      <c r="G182" s="82"/>
      <c r="H182" s="33"/>
      <c r="I182" s="34"/>
      <c r="J182" s="19">
        <f>SUM(J179)</f>
        <v>100000</v>
      </c>
      <c r="K182" s="19">
        <f>SUM(K179)</f>
        <v>86235.4</v>
      </c>
      <c r="L182" s="19"/>
    </row>
  </sheetData>
  <mergeCells count="111">
    <mergeCell ref="H88:I88"/>
    <mergeCell ref="B129:G129"/>
    <mergeCell ref="B66:H66"/>
    <mergeCell ref="B179:G179"/>
    <mergeCell ref="B180:G180"/>
    <mergeCell ref="B182:G182"/>
    <mergeCell ref="B178:G178"/>
    <mergeCell ref="H12:I15"/>
    <mergeCell ref="A173:J173"/>
    <mergeCell ref="B174:G174"/>
    <mergeCell ref="H174:I174"/>
    <mergeCell ref="B175:G175"/>
    <mergeCell ref="B176:G176"/>
    <mergeCell ref="B149:G149"/>
    <mergeCell ref="B143:G143"/>
    <mergeCell ref="B144:G144"/>
    <mergeCell ref="B138:G138"/>
    <mergeCell ref="B141:G141"/>
    <mergeCell ref="B142:G142"/>
    <mergeCell ref="B135:G135"/>
    <mergeCell ref="B133:G133"/>
    <mergeCell ref="B131:G131"/>
    <mergeCell ref="B132:G132"/>
    <mergeCell ref="A130:J130"/>
    <mergeCell ref="H131:I131"/>
    <mergeCell ref="B148:G148"/>
    <mergeCell ref="B134:G134"/>
    <mergeCell ref="B125:G125"/>
    <mergeCell ref="B127:G127"/>
    <mergeCell ref="B120:G120"/>
    <mergeCell ref="B121:G121"/>
    <mergeCell ref="B122:G122"/>
    <mergeCell ref="B123:G123"/>
    <mergeCell ref="B118:G118"/>
    <mergeCell ref="B119:G119"/>
    <mergeCell ref="B111:G111"/>
    <mergeCell ref="B112:G112"/>
    <mergeCell ref="B113:G113"/>
    <mergeCell ref="B114:G114"/>
    <mergeCell ref="B115:G115"/>
    <mergeCell ref="B116:G116"/>
    <mergeCell ref="B124:G124"/>
    <mergeCell ref="B117:G117"/>
    <mergeCell ref="B106:G106"/>
    <mergeCell ref="B107:G107"/>
    <mergeCell ref="B109:G109"/>
    <mergeCell ref="B110:G110"/>
    <mergeCell ref="B89:G89"/>
    <mergeCell ref="B98:G98"/>
    <mergeCell ref="B74:G74"/>
    <mergeCell ref="B49:G49"/>
    <mergeCell ref="B50:G50"/>
    <mergeCell ref="B52:G52"/>
    <mergeCell ref="B54:G54"/>
    <mergeCell ref="B55:G55"/>
    <mergeCell ref="B25:G25"/>
    <mergeCell ref="B36:G36"/>
    <mergeCell ref="B46:G46"/>
    <mergeCell ref="B47:G47"/>
    <mergeCell ref="B48:G48"/>
    <mergeCell ref="B53:G53"/>
    <mergeCell ref="B33:G33"/>
    <mergeCell ref="B34:G34"/>
    <mergeCell ref="B35:G35"/>
    <mergeCell ref="B29:G29"/>
    <mergeCell ref="B30:G30"/>
    <mergeCell ref="B31:G31"/>
    <mergeCell ref="B32:G32"/>
    <mergeCell ref="A44:J44"/>
    <mergeCell ref="B45:G45"/>
    <mergeCell ref="H45:I45"/>
    <mergeCell ref="B105:G105"/>
    <mergeCell ref="B75:G75"/>
    <mergeCell ref="B76:G76"/>
    <mergeCell ref="B81:G81"/>
    <mergeCell ref="B70:G70"/>
    <mergeCell ref="B71:G71"/>
    <mergeCell ref="B72:G72"/>
    <mergeCell ref="B73:G73"/>
    <mergeCell ref="B56:G56"/>
    <mergeCell ref="B67:G67"/>
    <mergeCell ref="B68:G68"/>
    <mergeCell ref="B69:G69"/>
    <mergeCell ref="A87:J87"/>
    <mergeCell ref="B99:G99"/>
    <mergeCell ref="B100:G100"/>
    <mergeCell ref="B101:G101"/>
    <mergeCell ref="B102:G102"/>
    <mergeCell ref="B103:G103"/>
    <mergeCell ref="B104:G104"/>
    <mergeCell ref="B88:G88"/>
    <mergeCell ref="B27:G27"/>
    <mergeCell ref="B20:I20"/>
    <mergeCell ref="B21:I21"/>
    <mergeCell ref="H27:I27"/>
    <mergeCell ref="B23:G23"/>
    <mergeCell ref="B22:G22"/>
    <mergeCell ref="B13:G13"/>
    <mergeCell ref="B14:G14"/>
    <mergeCell ref="B15:G15"/>
    <mergeCell ref="A3:G3"/>
    <mergeCell ref="A6:G6"/>
    <mergeCell ref="A1:G1"/>
    <mergeCell ref="A2:G2"/>
    <mergeCell ref="A7:G7"/>
    <mergeCell ref="A8:J8"/>
    <mergeCell ref="B9:G9"/>
    <mergeCell ref="H9:I9"/>
    <mergeCell ref="B10:I10"/>
    <mergeCell ref="B11:I11"/>
    <mergeCell ref="B12:G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838200</xdr:colOff>
                <xdr:row>2</xdr:row>
                <xdr:rowOff>47625</xdr:rowOff>
              </from>
              <to>
                <xdr:col>1</xdr:col>
                <xdr:colOff>257175</xdr:colOff>
                <xdr:row>4</xdr:row>
                <xdr:rowOff>76200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>
      <selection activeCell="E10" sqref="E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Cetina</dc:creator>
  <cp:lastModifiedBy>Sandra Bilicki</cp:lastModifiedBy>
  <cp:lastPrinted>2023-01-27T10:17:07Z</cp:lastPrinted>
  <dcterms:created xsi:type="dcterms:W3CDTF">2018-02-14T10:23:52Z</dcterms:created>
  <dcterms:modified xsi:type="dcterms:W3CDTF">2023-01-27T11:31:39Z</dcterms:modified>
</cp:coreProperties>
</file>