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02ad.omisalj.hr\omisaljdijeljeno\Dokumenti\POSAO_BITNO\ANA_2018-2022\2018. - 2022\ANA - Izvještaj o DONACIJAMA\"/>
    </mc:Choice>
  </mc:AlternateContent>
  <xr:revisionPtr revIDLastSave="0" documentId="13_ncr:1_{6C3BC00D-346E-4AB7-9E60-AB5B67A9A7DB}" xr6:coauthVersionLast="47" xr6:coauthVersionMax="47" xr10:uidLastSave="{00000000-0000-0000-0000-000000000000}"/>
  <bookViews>
    <workbookView xWindow="648" yWindow="588" windowWidth="22500" windowHeight="11376" xr2:uid="{00000000-000D-0000-FFFF-FFFF00000000}"/>
  </bookViews>
  <sheets>
    <sheet name="Donacije 2023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J114" i="1"/>
  <c r="J107" i="1"/>
  <c r="J104" i="1"/>
  <c r="J101" i="1"/>
  <c r="J98" i="1"/>
  <c r="J95" i="1"/>
  <c r="J90" i="1"/>
  <c r="J72" i="1"/>
  <c r="J65" i="1"/>
  <c r="J59" i="1"/>
  <c r="J56" i="1"/>
  <c r="J52" i="1"/>
  <c r="J46" i="1"/>
  <c r="J37" i="1"/>
  <c r="J33" i="1"/>
  <c r="J29" i="1"/>
  <c r="J20" i="1"/>
  <c r="J17" i="1"/>
  <c r="J11" i="1"/>
  <c r="J10" i="1" s="1"/>
  <c r="K110" i="1"/>
  <c r="J110" i="1"/>
  <c r="K20" i="1"/>
  <c r="K148" i="1"/>
  <c r="K114" i="1"/>
  <c r="K112" i="1"/>
  <c r="J112" i="1"/>
  <c r="K107" i="1"/>
  <c r="K104" i="1"/>
  <c r="K101" i="1"/>
  <c r="K98" i="1"/>
  <c r="K95" i="1"/>
  <c r="K90" i="1"/>
  <c r="K37" i="1"/>
  <c r="K46" i="1"/>
  <c r="K52" i="1"/>
  <c r="K56" i="1"/>
  <c r="K59" i="1"/>
  <c r="K65" i="1"/>
  <c r="K72" i="1"/>
  <c r="K33" i="1"/>
  <c r="K29" i="1"/>
  <c r="K17" i="1"/>
  <c r="K11" i="1"/>
  <c r="K153" i="1"/>
  <c r="J149" i="1"/>
  <c r="K145" i="1"/>
  <c r="K144" i="1" s="1"/>
  <c r="J145" i="1"/>
  <c r="J144" i="1" s="1"/>
  <c r="J147" i="1" s="1"/>
  <c r="K106" i="1" l="1"/>
  <c r="K147" i="1"/>
  <c r="J106" i="1"/>
  <c r="J148" i="1"/>
  <c r="J153" i="1" s="1"/>
  <c r="J28" i="1"/>
  <c r="K28" i="1"/>
  <c r="K10" i="1"/>
  <c r="K118" i="1" l="1"/>
  <c r="J118" i="1"/>
</calcChain>
</file>

<file path=xl/sharedStrings.xml><?xml version="1.0" encoding="utf-8"?>
<sst xmlns="http://schemas.openxmlformats.org/spreadsheetml/2006/main" count="235" uniqueCount="150">
  <si>
    <t>PRIMORSKO-GORANSKA ŽUPANIJA</t>
  </si>
  <si>
    <t>PROGRAM</t>
  </si>
  <si>
    <t>DONACIJA</t>
  </si>
  <si>
    <t>AKTIVNOSTI PREDSTAVNIČKOG TIJELA</t>
  </si>
  <si>
    <t>HDZ</t>
  </si>
  <si>
    <t>SDP</t>
  </si>
  <si>
    <t>AKTIVNOSTI IZVRŠNOG TIJELA</t>
  </si>
  <si>
    <t>PROMICANJE KULTURE</t>
  </si>
  <si>
    <t>A140117</t>
  </si>
  <si>
    <t>FINANCIRANJE POLITIČKIH STRANKI I ČLANOVA IZABRANIH S LISTE GRUPE BIRAČA</t>
  </si>
  <si>
    <t>KORISNIK DONACIJE</t>
  </si>
  <si>
    <t>OSTVARENO</t>
  </si>
  <si>
    <t>A140118</t>
  </si>
  <si>
    <t>OPĆINSKE NAGRADE</t>
  </si>
  <si>
    <t xml:space="preserve">Odluka Općinskog vijeća </t>
  </si>
  <si>
    <t>KUD "IVE JURJEVIĆ"</t>
  </si>
  <si>
    <t>FOLKLORNO DRUŠTVO NJIVICE</t>
  </si>
  <si>
    <t>UDRUGA SOPACA OTOKA KRKA</t>
  </si>
  <si>
    <t>DRUŠTVO ZA POLJEPŠAVANJE OMIŠLJA</t>
  </si>
  <si>
    <t>BRANITELJSKE UDRUGE</t>
  </si>
  <si>
    <t>OBITELJ, DJECA, MLADI</t>
  </si>
  <si>
    <t>ZAŠTITA ŽIVOTINJA</t>
  </si>
  <si>
    <t>FELIX</t>
  </si>
  <si>
    <t>ŠLJUKA 1924</t>
  </si>
  <si>
    <t>UDRUGA PROIZVOĐAČA MEDA OD KADULJE</t>
  </si>
  <si>
    <t>A160008</t>
  </si>
  <si>
    <t>RK OMIŠALJ</t>
  </si>
  <si>
    <t>VK GLAGOLJAŠ</t>
  </si>
  <si>
    <t>NK OŠK</t>
  </si>
  <si>
    <t>BK TRSTENA</t>
  </si>
  <si>
    <t>NK KRK</t>
  </si>
  <si>
    <t>GIMNASTIČKI KLUB OMIŠALJ-NJIVICE</t>
  </si>
  <si>
    <t>TEHNIČKA KULTURA I REKREACIJA</t>
  </si>
  <si>
    <t>AUTO-AUDIO KLUB OMIŠALJ</t>
  </si>
  <si>
    <t>KLUB 60+</t>
  </si>
  <si>
    <t>DOBROVOLJNO VATROGASNO DRUŠTVO</t>
  </si>
  <si>
    <t>A161030</t>
  </si>
  <si>
    <t>TJELESNA I TEHNIČKA ZAŠTITA</t>
  </si>
  <si>
    <t>Ugovor o sufinanc.programa i projekata od interesa za opće dobro</t>
  </si>
  <si>
    <t>AUTO KLUB KRK</t>
  </si>
  <si>
    <t>DVD NJIVICE</t>
  </si>
  <si>
    <t xml:space="preserve">             REPUBLIKA HRVATSKA</t>
  </si>
  <si>
    <t xml:space="preserve">                 OPĆINA OMIŠALJ</t>
  </si>
  <si>
    <t>UKUPNO - konto 3811</t>
  </si>
  <si>
    <t>DRUŠTVO PRIJATELJA HAJDUKA</t>
  </si>
  <si>
    <t>ZDRAV I ZEN</t>
  </si>
  <si>
    <t>A160181</t>
  </si>
  <si>
    <t>MALA GOSPOJA</t>
  </si>
  <si>
    <t>PROGRAM SUZBIJANJA ŠTETE OD DIVLJIH ŽIVOTINJA</t>
  </si>
  <si>
    <t>K.U.BABANI OMIŠALJ</t>
  </si>
  <si>
    <t>K.U. OMIŠJANSKI BABANI</t>
  </si>
  <si>
    <t>POMOĆI I POKRIVITELJSTVA</t>
  </si>
  <si>
    <t xml:space="preserve">Odluka o raspoređivanju sredstava za financiranje političkih stranaka i čl. izabranih s lista grupe birača zastupljenih u Općinskom vijeću Općine Omišalj  </t>
  </si>
  <si>
    <t>A160180</t>
  </si>
  <si>
    <t>STOMORINA</t>
  </si>
  <si>
    <t>HSP</t>
  </si>
  <si>
    <t>A161043</t>
  </si>
  <si>
    <t>UKUPNO - konto 3821</t>
  </si>
  <si>
    <t>Ugovor</t>
  </si>
  <si>
    <t xml:space="preserve">HNS </t>
  </si>
  <si>
    <t>KRČKA BESEDA</t>
  </si>
  <si>
    <t>MOTO KLUB KRK</t>
  </si>
  <si>
    <t>KARATE KLUB KRK CROATIA</t>
  </si>
  <si>
    <t>S.T.A. PILATES</t>
  </si>
  <si>
    <t>A170121</t>
  </si>
  <si>
    <t>MOJ PRIJATELJ NJIVICE</t>
  </si>
  <si>
    <t>HVIDR-a OK</t>
  </si>
  <si>
    <t>UDRUGA ŽENA OPERIRANIH DOJKI NADA</t>
  </si>
  <si>
    <t>A140204</t>
  </si>
  <si>
    <t>NACIONALNE MANJINE I VJERSKE ZAJEDNICE</t>
  </si>
  <si>
    <t>IZDAVAČKA DJELATNOST</t>
  </si>
  <si>
    <t>A160245</t>
  </si>
  <si>
    <t>TURIZAM</t>
  </si>
  <si>
    <t>A160907</t>
  </si>
  <si>
    <t>TZ OTOKA KRKA</t>
  </si>
  <si>
    <t>TEKUĆE DONACIJE U NOVCU</t>
  </si>
  <si>
    <t>UKUPNO - konto 3822</t>
  </si>
  <si>
    <t>POPIS KORISNIKA DONACIJA  I  SPONZORSTAVA  IZ PRORAČUNA  OPĆINE OMIŠALJ ZA  2023. GODINU</t>
  </si>
  <si>
    <t>PLANIRANO 2023/6</t>
  </si>
  <si>
    <t>ugovori o donaciji</t>
  </si>
  <si>
    <t>FOLKORNA TRADICIJA</t>
  </si>
  <si>
    <t>A170151</t>
  </si>
  <si>
    <t>ČUVANJE OBIČAJA</t>
  </si>
  <si>
    <t>A170153</t>
  </si>
  <si>
    <t>A170152</t>
  </si>
  <si>
    <t>IZVEDBENE I LIKOVNE UMJETNOSTI</t>
  </si>
  <si>
    <t>ŽENSKA KLAPA VEJANKE</t>
  </si>
  <si>
    <t>OTVORENO KAZALIŠTE OMIŠALJ</t>
  </si>
  <si>
    <t>A170157</t>
  </si>
  <si>
    <t>OBITELJ ZA MLADE</t>
  </si>
  <si>
    <t>A170156</t>
  </si>
  <si>
    <t>UABIA OTOK KRK</t>
  </si>
  <si>
    <t>UDVDR OMIŠALJ</t>
  </si>
  <si>
    <t>UVDR OTOK KRK</t>
  </si>
  <si>
    <t>A170158</t>
  </si>
  <si>
    <t>A170154</t>
  </si>
  <si>
    <t>ČUVANJE ZDRAVLJA I SOCIJALNA SKRB</t>
  </si>
  <si>
    <t>A170161</t>
  </si>
  <si>
    <t>DRUŠTVO MULTIPLE SKLEROZE PGŽ</t>
  </si>
  <si>
    <t>UDRUGA OSOBA S MIŠIĆNOM DISTROFIJOM PGŽ</t>
  </si>
  <si>
    <t>UDRUGA INVALIDA RADA RIJEKA</t>
  </si>
  <si>
    <t>POTPORE SPORTSKIM UDRUGAMA</t>
  </si>
  <si>
    <t>A170155</t>
  </si>
  <si>
    <t>VK PALADA</t>
  </si>
  <si>
    <t>TK NJIVICE</t>
  </si>
  <si>
    <t>KICKBOXING KLUB OMIŠALJ</t>
  </si>
  <si>
    <t>BIG OM</t>
  </si>
  <si>
    <t>ZUBATAC</t>
  </si>
  <si>
    <t>A170159</t>
  </si>
  <si>
    <t>CB RADIOKLUB KRK</t>
  </si>
  <si>
    <t>A170160</t>
  </si>
  <si>
    <t>DVD NJIVICE POMLADAK</t>
  </si>
  <si>
    <t>SUFINANCIRANJE RADA HOSPICIJA</t>
  </si>
  <si>
    <t>CRVENI KRIŽ I CARITAS</t>
  </si>
  <si>
    <t>Ugovor o donaciji</t>
  </si>
  <si>
    <t>A160242</t>
  </si>
  <si>
    <t>FESTIVAL OMIŠLJANSKA ROZETA</t>
  </si>
  <si>
    <t>JAVNE POTREBE</t>
  </si>
  <si>
    <t>ZDRAVSTVENA ZAŠTITA</t>
  </si>
  <si>
    <t>A170165</t>
  </si>
  <si>
    <t>ODRŽAVANJE I UREĐENJE POMORSKOG DOBRA</t>
  </si>
  <si>
    <t>A170143</t>
  </si>
  <si>
    <t>REDOVNO ODRŽAVANJE POMORSKOG DOBRA</t>
  </si>
  <si>
    <t>ORGANIZIRANJE I PROVOĐENJE ZAŠTITE I SPAŠAVANJA</t>
  </si>
  <si>
    <t>A161000</t>
  </si>
  <si>
    <t>VATROGASNA ZAJEDNICA</t>
  </si>
  <si>
    <t>A160900</t>
  </si>
  <si>
    <t>AVIO OGLAŠAVANJE</t>
  </si>
  <si>
    <t>A170179</t>
  </si>
  <si>
    <t>OSTALO U KULTURI - TZ OMIŠALJ</t>
  </si>
  <si>
    <t>ŠAHOVSKI KLUB NJIVICE</t>
  </si>
  <si>
    <t>GOSPODARSTVO,POLJOPRIVREDA,HOBIZAM I DR.</t>
  </si>
  <si>
    <t>Ugovori o donacijama</t>
  </si>
  <si>
    <t>AJKULA</t>
  </si>
  <si>
    <t>Sufinanciranje rada-zakonska obveza + Ugovor o donaciji</t>
  </si>
  <si>
    <t>PVZ - otoka Krka</t>
  </si>
  <si>
    <t>GSS</t>
  </si>
  <si>
    <t>Tekuće donacije u novcu</t>
  </si>
  <si>
    <t>KAPITALNE DONACIJE NEPROFITNIM ORGANIZACIJAMA</t>
  </si>
  <si>
    <t>ZAŠTITA OKOLIŠA</t>
  </si>
  <si>
    <t>A170184</t>
  </si>
  <si>
    <t>ENERGETSKA UČINKOVITOST</t>
  </si>
  <si>
    <t>KAPITALNE DONACIJE GRAĐANIMA I KUĆANSTVIMA</t>
  </si>
  <si>
    <t>A160906</t>
  </si>
  <si>
    <t>SUFINANCIRANJE OBNOVE FASADA</t>
  </si>
  <si>
    <t>D.D. OMIŠALJ - PROGRAMI</t>
  </si>
  <si>
    <t>A170070</t>
  </si>
  <si>
    <t>PROGRAMSKE AKTIVNOSTI</t>
  </si>
  <si>
    <t>MNK NJIVICE</t>
  </si>
  <si>
    <r>
      <rPr>
        <sz val="11"/>
        <color theme="1"/>
        <rFont val="Calibri"/>
        <family val="2"/>
        <charset val="238"/>
        <scheme val="minor"/>
      </rPr>
      <t>PVZ</t>
    </r>
    <r>
      <rPr>
        <b/>
        <sz val="11"/>
        <color theme="1"/>
        <rFont val="Calibri"/>
        <family val="2"/>
        <charset val="238"/>
        <scheme val="minor"/>
      </rPr>
      <t xml:space="preserve"> - </t>
    </r>
    <r>
      <rPr>
        <sz val="11"/>
        <color theme="1"/>
        <rFont val="Calibri"/>
        <family val="2"/>
        <charset val="238"/>
        <scheme val="minor"/>
      </rPr>
      <t>protupožarne aktivnosti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</si>
</sst>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4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/>
    <xf numFmtId="4" fontId="1" fillId="4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0" xfId="0" applyFont="1"/>
    <xf numFmtId="4" fontId="0" fillId="0" borderId="0" xfId="0" applyNumberFormat="1"/>
    <xf numFmtId="4" fontId="5" fillId="4" borderId="1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4" fontId="0" fillId="5" borderId="16" xfId="0" applyNumberForma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0" borderId="0" xfId="0" applyFont="1"/>
    <xf numFmtId="0" fontId="1" fillId="0" borderId="0" xfId="0" applyFont="1"/>
    <xf numFmtId="0" fontId="0" fillId="0" borderId="0" xfId="0"/>
    <xf numFmtId="0" fontId="1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" fontId="0" fillId="3" borderId="17" xfId="0" applyNumberFormat="1" applyFill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4" fontId="1" fillId="4" borderId="21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4" fontId="2" fillId="4" borderId="21" xfId="0" applyNumberFormat="1" applyFont="1" applyFill="1" applyBorder="1" applyAlignment="1">
      <alignment vertical="center"/>
    </xf>
    <xf numFmtId="4" fontId="1" fillId="4" borderId="21" xfId="0" applyNumberFormat="1" applyFont="1" applyFill="1" applyBorder="1" applyAlignment="1">
      <alignment vertical="center"/>
    </xf>
    <xf numFmtId="0" fontId="5" fillId="4" borderId="20" xfId="0" applyFont="1" applyFill="1" applyBorder="1" applyAlignment="1">
      <alignment horizontal="center" vertical="center"/>
    </xf>
    <xf numFmtId="4" fontId="5" fillId="4" borderId="21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horizontal="center" vertical="center"/>
    </xf>
    <xf numFmtId="4" fontId="7" fillId="4" borderId="21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4" fontId="0" fillId="5" borderId="21" xfId="0" applyNumberFormat="1" applyFill="1" applyBorder="1" applyAlignment="1">
      <alignment vertical="center"/>
    </xf>
    <xf numFmtId="0" fontId="1" fillId="5" borderId="23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4" fontId="0" fillId="5" borderId="24" xfId="0" applyNumberFormat="1" applyFill="1" applyBorder="1" applyAlignment="1">
      <alignment vertical="center"/>
    </xf>
    <xf numFmtId="4" fontId="0" fillId="4" borderId="21" xfId="0" applyNumberForma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4" fontId="1" fillId="5" borderId="21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vertical="center"/>
    </xf>
    <xf numFmtId="0" fontId="0" fillId="0" borderId="25" xfId="0" applyBorder="1"/>
    <xf numFmtId="0" fontId="0" fillId="0" borderId="0" xfId="0" applyBorder="1"/>
    <xf numFmtId="4" fontId="0" fillId="0" borderId="22" xfId="0" applyNumberFormat="1" applyBorder="1"/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4" fontId="1" fillId="2" borderId="30" xfId="0" applyNumberFormat="1" applyFont="1" applyFill="1" applyBorder="1" applyAlignment="1">
      <alignment vertical="center"/>
    </xf>
    <xf numFmtId="4" fontId="1" fillId="2" borderId="31" xfId="0" applyNumberFormat="1" applyFont="1" applyFill="1" applyBorder="1" applyAlignment="1">
      <alignment vertical="center"/>
    </xf>
    <xf numFmtId="4" fontId="1" fillId="4" borderId="32" xfId="0" applyNumberFormat="1" applyFont="1" applyFill="1" applyBorder="1"/>
    <xf numFmtId="4" fontId="0" fillId="4" borderId="32" xfId="0" applyNumberFormat="1" applyFill="1" applyBorder="1"/>
    <xf numFmtId="0" fontId="2" fillId="4" borderId="1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4" fontId="2" fillId="4" borderId="5" xfId="0" applyNumberFormat="1" applyFont="1" applyFill="1" applyBorder="1" applyAlignment="1">
      <alignment horizontal="right" vertical="center"/>
    </xf>
    <xf numFmtId="4" fontId="2" fillId="4" borderId="19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1" fillId="4" borderId="19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4" fontId="2" fillId="4" borderId="5" xfId="0" applyNumberFormat="1" applyFont="1" applyFill="1" applyBorder="1" applyAlignment="1">
      <alignment vertical="center"/>
    </xf>
    <xf numFmtId="4" fontId="2" fillId="4" borderId="1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838200</xdr:colOff>
          <xdr:row>2</xdr:row>
          <xdr:rowOff>45720</xdr:rowOff>
        </xdr:from>
        <xdr:to>
          <xdr:col>1</xdr:col>
          <xdr:colOff>259080</xdr:colOff>
          <xdr:row>4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3"/>
  <sheetViews>
    <sheetView tabSelected="1" topLeftCell="A113" workbookViewId="0">
      <selection activeCell="M148" sqref="M148"/>
    </sheetView>
  </sheetViews>
  <sheetFormatPr defaultRowHeight="14.4" x14ac:dyDescent="0.3"/>
  <cols>
    <col min="1" max="1" width="13.33203125" customWidth="1"/>
    <col min="7" max="7" width="9.109375" customWidth="1"/>
    <col min="8" max="8" width="36.33203125" customWidth="1"/>
    <col min="9" max="9" width="33" customWidth="1"/>
    <col min="10" max="10" width="14.5546875" customWidth="1"/>
    <col min="11" max="11" width="14" style="25" customWidth="1"/>
  </cols>
  <sheetData>
    <row r="1" spans="1:11" x14ac:dyDescent="0.3">
      <c r="A1" s="44" t="s">
        <v>41</v>
      </c>
      <c r="B1" s="44"/>
      <c r="C1" s="44"/>
      <c r="D1" s="44"/>
      <c r="E1" s="44"/>
      <c r="F1" s="44"/>
      <c r="G1" s="44"/>
    </row>
    <row r="2" spans="1:11" x14ac:dyDescent="0.3">
      <c r="A2" s="44" t="s">
        <v>0</v>
      </c>
      <c r="B2" s="45"/>
      <c r="C2" s="45"/>
      <c r="D2" s="45"/>
      <c r="E2" s="45"/>
      <c r="F2" s="45"/>
      <c r="G2" s="45"/>
    </row>
    <row r="3" spans="1:11" x14ac:dyDescent="0.3">
      <c r="A3" s="44"/>
      <c r="B3" s="44"/>
      <c r="C3" s="44"/>
      <c r="D3" s="44"/>
      <c r="E3" s="44"/>
      <c r="F3" s="44"/>
      <c r="G3" s="44"/>
    </row>
    <row r="5" spans="1:11" x14ac:dyDescent="0.3">
      <c r="A5" s="3"/>
    </row>
    <row r="6" spans="1:11" x14ac:dyDescent="0.3">
      <c r="A6" s="44" t="s">
        <v>42</v>
      </c>
      <c r="B6" s="44"/>
      <c r="C6" s="44"/>
      <c r="D6" s="44"/>
      <c r="E6" s="44"/>
      <c r="F6" s="44"/>
      <c r="G6" s="44"/>
    </row>
    <row r="7" spans="1:11" ht="15" thickBot="1" x14ac:dyDescent="0.35">
      <c r="A7" s="44"/>
      <c r="B7" s="44"/>
      <c r="C7" s="44"/>
      <c r="D7" s="44"/>
      <c r="E7" s="44"/>
      <c r="F7" s="44"/>
      <c r="G7" s="44"/>
    </row>
    <row r="8" spans="1:11" ht="20.399999999999999" customHeight="1" thickBot="1" x14ac:dyDescent="0.35">
      <c r="A8" s="46" t="s">
        <v>77</v>
      </c>
      <c r="B8" s="47"/>
      <c r="C8" s="47"/>
      <c r="D8" s="47"/>
      <c r="E8" s="47"/>
      <c r="F8" s="47"/>
      <c r="G8" s="47"/>
      <c r="H8" s="47"/>
      <c r="I8" s="47"/>
      <c r="J8" s="47"/>
      <c r="K8" s="74"/>
    </row>
    <row r="9" spans="1:11" ht="29.4" thickBot="1" x14ac:dyDescent="0.35">
      <c r="A9" s="39" t="s">
        <v>1</v>
      </c>
      <c r="B9" s="114" t="s">
        <v>10</v>
      </c>
      <c r="C9" s="114"/>
      <c r="D9" s="114"/>
      <c r="E9" s="114"/>
      <c r="F9" s="114"/>
      <c r="G9" s="114"/>
      <c r="H9" s="114" t="s">
        <v>2</v>
      </c>
      <c r="I9" s="114"/>
      <c r="J9" s="115" t="s">
        <v>78</v>
      </c>
      <c r="K9" s="116" t="s">
        <v>11</v>
      </c>
    </row>
    <row r="10" spans="1:11" x14ac:dyDescent="0.3">
      <c r="A10" s="109">
        <v>1414</v>
      </c>
      <c r="B10" s="110" t="s">
        <v>3</v>
      </c>
      <c r="C10" s="110"/>
      <c r="D10" s="110"/>
      <c r="E10" s="110"/>
      <c r="F10" s="110"/>
      <c r="G10" s="110"/>
      <c r="H10" s="111"/>
      <c r="I10" s="111"/>
      <c r="J10" s="112">
        <f>SUM(J11)+J16+J17</f>
        <v>7610</v>
      </c>
      <c r="K10" s="113">
        <f>SUM(K11)+K16+K17</f>
        <v>7609.05</v>
      </c>
    </row>
    <row r="11" spans="1:11" x14ac:dyDescent="0.3">
      <c r="A11" s="76" t="s">
        <v>8</v>
      </c>
      <c r="B11" s="52" t="s">
        <v>9</v>
      </c>
      <c r="C11" s="52"/>
      <c r="D11" s="52"/>
      <c r="E11" s="52"/>
      <c r="F11" s="52"/>
      <c r="G11" s="52"/>
      <c r="H11" s="53"/>
      <c r="I11" s="53"/>
      <c r="J11" s="4">
        <f>SUM(J12:J15)</f>
        <v>5850</v>
      </c>
      <c r="K11" s="77">
        <f>SUM(K12:K15)</f>
        <v>5850</v>
      </c>
    </row>
    <row r="12" spans="1:11" x14ac:dyDescent="0.3">
      <c r="A12" s="78"/>
      <c r="B12" s="54" t="s">
        <v>5</v>
      </c>
      <c r="C12" s="54"/>
      <c r="D12" s="54"/>
      <c r="E12" s="54"/>
      <c r="F12" s="54"/>
      <c r="G12" s="54"/>
      <c r="H12" s="59" t="s">
        <v>52</v>
      </c>
      <c r="I12" s="60"/>
      <c r="J12" s="1">
        <v>3150</v>
      </c>
      <c r="K12" s="79">
        <v>3150</v>
      </c>
    </row>
    <row r="13" spans="1:11" x14ac:dyDescent="0.3">
      <c r="A13" s="78"/>
      <c r="B13" s="54" t="s">
        <v>4</v>
      </c>
      <c r="C13" s="54"/>
      <c r="D13" s="54"/>
      <c r="E13" s="54"/>
      <c r="F13" s="54"/>
      <c r="G13" s="54"/>
      <c r="H13" s="80"/>
      <c r="I13" s="61"/>
      <c r="J13" s="1">
        <v>1350</v>
      </c>
      <c r="K13" s="79">
        <v>1350</v>
      </c>
    </row>
    <row r="14" spans="1:11" x14ac:dyDescent="0.3">
      <c r="A14" s="78"/>
      <c r="B14" s="54" t="s">
        <v>59</v>
      </c>
      <c r="C14" s="54"/>
      <c r="D14" s="54"/>
      <c r="E14" s="54"/>
      <c r="F14" s="54"/>
      <c r="G14" s="54"/>
      <c r="H14" s="80"/>
      <c r="I14" s="61"/>
      <c r="J14" s="1">
        <v>450</v>
      </c>
      <c r="K14" s="79">
        <v>450</v>
      </c>
    </row>
    <row r="15" spans="1:11" x14ac:dyDescent="0.3">
      <c r="A15" s="78"/>
      <c r="B15" s="54" t="s">
        <v>55</v>
      </c>
      <c r="C15" s="54"/>
      <c r="D15" s="54"/>
      <c r="E15" s="54"/>
      <c r="F15" s="54"/>
      <c r="G15" s="54"/>
      <c r="H15" s="80"/>
      <c r="I15" s="61"/>
      <c r="J15" s="1">
        <v>900</v>
      </c>
      <c r="K15" s="79">
        <v>900</v>
      </c>
    </row>
    <row r="16" spans="1:11" x14ac:dyDescent="0.3">
      <c r="A16" s="76" t="s">
        <v>12</v>
      </c>
      <c r="B16" s="7" t="s">
        <v>13</v>
      </c>
      <c r="C16" s="8"/>
      <c r="D16" s="9"/>
      <c r="E16" s="9"/>
      <c r="F16" s="9"/>
      <c r="G16" s="9"/>
      <c r="H16" s="9" t="s">
        <v>14</v>
      </c>
      <c r="I16" s="10"/>
      <c r="J16" s="6">
        <v>930</v>
      </c>
      <c r="K16" s="107">
        <v>929.05</v>
      </c>
    </row>
    <row r="17" spans="1:11" x14ac:dyDescent="0.3">
      <c r="A17" s="76" t="s">
        <v>68</v>
      </c>
      <c r="B17" s="7" t="s">
        <v>69</v>
      </c>
      <c r="C17" s="8"/>
      <c r="D17" s="9"/>
      <c r="E17" s="9"/>
      <c r="F17" s="9"/>
      <c r="G17" s="9"/>
      <c r="H17" s="9"/>
      <c r="I17" s="10"/>
      <c r="J17" s="6">
        <f>J18+J19</f>
        <v>830</v>
      </c>
      <c r="K17" s="107">
        <f>K18+K19</f>
        <v>830</v>
      </c>
    </row>
    <row r="18" spans="1:11" x14ac:dyDescent="0.3">
      <c r="A18" s="76"/>
      <c r="B18" s="31" t="s">
        <v>75</v>
      </c>
      <c r="C18" s="8"/>
      <c r="D18" s="8"/>
      <c r="E18" s="8"/>
      <c r="F18" s="9"/>
      <c r="G18" s="9"/>
      <c r="H18" s="9" t="s">
        <v>79</v>
      </c>
      <c r="I18" s="10"/>
      <c r="J18" s="21">
        <v>560</v>
      </c>
      <c r="K18" s="108">
        <v>560</v>
      </c>
    </row>
    <row r="19" spans="1:11" x14ac:dyDescent="0.3">
      <c r="A19" s="76"/>
      <c r="B19" s="31" t="s">
        <v>75</v>
      </c>
      <c r="C19" s="8"/>
      <c r="D19" s="8"/>
      <c r="E19" s="8"/>
      <c r="F19" s="9"/>
      <c r="G19" s="9"/>
      <c r="H19" s="9" t="s">
        <v>79</v>
      </c>
      <c r="I19" s="10"/>
      <c r="J19" s="21">
        <v>270</v>
      </c>
      <c r="K19" s="108">
        <v>270</v>
      </c>
    </row>
    <row r="20" spans="1:11" x14ac:dyDescent="0.3">
      <c r="A20" s="75">
        <v>1421</v>
      </c>
      <c r="B20" s="57" t="s">
        <v>7</v>
      </c>
      <c r="C20" s="58"/>
      <c r="D20" s="58"/>
      <c r="E20" s="58"/>
      <c r="F20" s="58"/>
      <c r="G20" s="58"/>
      <c r="H20" s="15"/>
      <c r="I20" s="16"/>
      <c r="J20" s="5">
        <f>SUM(J21:J25)</f>
        <v>27235</v>
      </c>
      <c r="K20" s="81">
        <f>SUM(K21:K25)</f>
        <v>27160</v>
      </c>
    </row>
    <row r="21" spans="1:11" x14ac:dyDescent="0.3">
      <c r="A21" s="76" t="s">
        <v>115</v>
      </c>
      <c r="B21" s="7" t="s">
        <v>116</v>
      </c>
      <c r="C21" s="8"/>
      <c r="D21" s="8"/>
      <c r="E21" s="8"/>
      <c r="F21" s="8"/>
      <c r="G21" s="8"/>
      <c r="H21" s="9"/>
      <c r="I21" s="10"/>
      <c r="J21" s="6">
        <v>745</v>
      </c>
      <c r="K21" s="82">
        <v>670</v>
      </c>
    </row>
    <row r="22" spans="1:11" s="24" customFormat="1" x14ac:dyDescent="0.3">
      <c r="A22" s="83" t="s">
        <v>53</v>
      </c>
      <c r="B22" s="27" t="s">
        <v>54</v>
      </c>
      <c r="C22" s="29"/>
      <c r="D22" s="29"/>
      <c r="E22" s="29"/>
      <c r="F22" s="29"/>
      <c r="G22" s="29"/>
      <c r="H22" s="28"/>
      <c r="I22" s="30"/>
      <c r="J22" s="26">
        <v>665</v>
      </c>
      <c r="K22" s="84">
        <v>665</v>
      </c>
    </row>
    <row r="23" spans="1:11" s="24" customFormat="1" x14ac:dyDescent="0.3">
      <c r="A23" s="83" t="s">
        <v>46</v>
      </c>
      <c r="B23" s="62" t="s">
        <v>47</v>
      </c>
      <c r="C23" s="63"/>
      <c r="D23" s="63"/>
      <c r="E23" s="63"/>
      <c r="F23" s="63"/>
      <c r="G23" s="63"/>
      <c r="H23" s="55"/>
      <c r="I23" s="56"/>
      <c r="J23" s="26">
        <v>1995</v>
      </c>
      <c r="K23" s="84">
        <v>1995</v>
      </c>
    </row>
    <row r="24" spans="1:11" s="24" customFormat="1" x14ac:dyDescent="0.3">
      <c r="A24" s="83" t="s">
        <v>71</v>
      </c>
      <c r="B24" s="27" t="s">
        <v>70</v>
      </c>
      <c r="C24" s="9"/>
      <c r="D24" s="9"/>
      <c r="E24" s="9"/>
      <c r="F24" s="9"/>
      <c r="G24" s="9"/>
      <c r="H24" s="28"/>
      <c r="I24" s="20"/>
      <c r="J24" s="26">
        <v>3830</v>
      </c>
      <c r="K24" s="84">
        <v>3830</v>
      </c>
    </row>
    <row r="25" spans="1:11" s="24" customFormat="1" x14ac:dyDescent="0.3">
      <c r="A25" s="83" t="s">
        <v>128</v>
      </c>
      <c r="B25" s="27" t="s">
        <v>129</v>
      </c>
      <c r="C25" s="9"/>
      <c r="D25" s="9"/>
      <c r="E25" s="9"/>
      <c r="F25" s="9"/>
      <c r="G25" s="9"/>
      <c r="H25" s="28"/>
      <c r="I25" s="20"/>
      <c r="J25" s="26">
        <v>20000</v>
      </c>
      <c r="K25" s="84">
        <v>20000</v>
      </c>
    </row>
    <row r="26" spans="1:11" s="43" customFormat="1" x14ac:dyDescent="0.3">
      <c r="A26" s="85">
        <v>1446</v>
      </c>
      <c r="B26" s="40" t="s">
        <v>145</v>
      </c>
      <c r="C26" s="41"/>
      <c r="D26" s="41"/>
      <c r="E26" s="41"/>
      <c r="F26" s="41"/>
      <c r="G26" s="41"/>
      <c r="H26" s="41"/>
      <c r="I26" s="42"/>
      <c r="J26" s="35">
        <f>J27</f>
        <v>2700</v>
      </c>
      <c r="K26" s="86">
        <f>K27</f>
        <v>2700</v>
      </c>
    </row>
    <row r="27" spans="1:11" s="24" customFormat="1" x14ac:dyDescent="0.3">
      <c r="A27" s="83" t="s">
        <v>146</v>
      </c>
      <c r="B27" s="62" t="s">
        <v>147</v>
      </c>
      <c r="C27" s="63"/>
      <c r="D27" s="63"/>
      <c r="E27" s="9"/>
      <c r="F27" s="9"/>
      <c r="G27" s="9"/>
      <c r="H27" s="28"/>
      <c r="I27" s="20"/>
      <c r="J27" s="26">
        <v>2700</v>
      </c>
      <c r="K27" s="84">
        <v>2700</v>
      </c>
    </row>
    <row r="28" spans="1:11" x14ac:dyDescent="0.3">
      <c r="A28" s="75">
        <v>1453</v>
      </c>
      <c r="B28" s="57" t="s">
        <v>117</v>
      </c>
      <c r="C28" s="58"/>
      <c r="D28" s="58"/>
      <c r="E28" s="58"/>
      <c r="F28" s="58"/>
      <c r="G28" s="58"/>
      <c r="H28" s="15"/>
      <c r="I28" s="16"/>
      <c r="J28" s="5">
        <f>SUM(J29+J33+J37+J46+J52+J56+J59+J65+J72+J90+J95+J98)</f>
        <v>229800</v>
      </c>
      <c r="K28" s="81">
        <f>SUM(K29+K33+K37+K46+K52+K56+K59+K65+K72+K90+K95+K98)</f>
        <v>222979.48</v>
      </c>
    </row>
    <row r="29" spans="1:11" x14ac:dyDescent="0.3">
      <c r="A29" s="76" t="s">
        <v>81</v>
      </c>
      <c r="B29" s="50" t="s">
        <v>80</v>
      </c>
      <c r="C29" s="51"/>
      <c r="D29" s="51"/>
      <c r="E29" s="51"/>
      <c r="F29" s="51"/>
      <c r="G29" s="51"/>
      <c r="H29" s="9"/>
      <c r="I29" s="10"/>
      <c r="J29" s="6">
        <f>SUM(J30:J32)</f>
        <v>15000</v>
      </c>
      <c r="K29" s="82">
        <f>SUM(K30:K32)</f>
        <v>14734.53</v>
      </c>
    </row>
    <row r="30" spans="1:11" x14ac:dyDescent="0.3">
      <c r="A30" s="87"/>
      <c r="B30" s="48" t="s">
        <v>15</v>
      </c>
      <c r="C30" s="49"/>
      <c r="D30" s="49"/>
      <c r="E30" s="49"/>
      <c r="F30" s="49"/>
      <c r="G30" s="49"/>
      <c r="H30" s="19" t="s">
        <v>38</v>
      </c>
      <c r="I30" s="19"/>
      <c r="J30" s="18">
        <v>12700</v>
      </c>
      <c r="K30" s="88">
        <v>12434.53</v>
      </c>
    </row>
    <row r="31" spans="1:11" x14ac:dyDescent="0.3">
      <c r="A31" s="87"/>
      <c r="B31" s="48" t="s">
        <v>16</v>
      </c>
      <c r="C31" s="49"/>
      <c r="D31" s="49"/>
      <c r="E31" s="49"/>
      <c r="F31" s="49"/>
      <c r="G31" s="49"/>
      <c r="H31" s="19" t="s">
        <v>38</v>
      </c>
      <c r="I31" s="19"/>
      <c r="J31" s="18">
        <v>1300</v>
      </c>
      <c r="K31" s="88">
        <v>1300</v>
      </c>
    </row>
    <row r="32" spans="1:11" x14ac:dyDescent="0.3">
      <c r="A32" s="87"/>
      <c r="B32" s="48" t="s">
        <v>17</v>
      </c>
      <c r="C32" s="49"/>
      <c r="D32" s="49"/>
      <c r="E32" s="49"/>
      <c r="F32" s="49"/>
      <c r="G32" s="49"/>
      <c r="H32" s="19" t="s">
        <v>38</v>
      </c>
      <c r="I32" s="19"/>
      <c r="J32" s="18">
        <v>1000</v>
      </c>
      <c r="K32" s="88">
        <v>1000</v>
      </c>
    </row>
    <row r="33" spans="1:11" x14ac:dyDescent="0.3">
      <c r="A33" s="76" t="s">
        <v>83</v>
      </c>
      <c r="B33" s="50" t="s">
        <v>82</v>
      </c>
      <c r="C33" s="51"/>
      <c r="D33" s="51"/>
      <c r="E33" s="51"/>
      <c r="F33" s="51"/>
      <c r="G33" s="51"/>
      <c r="H33" s="9"/>
      <c r="I33" s="20"/>
      <c r="J33" s="6">
        <f>SUM(J34:J36)</f>
        <v>13250</v>
      </c>
      <c r="K33" s="82">
        <f>SUM(K34:K36)</f>
        <v>8850</v>
      </c>
    </row>
    <row r="34" spans="1:11" x14ac:dyDescent="0.3">
      <c r="A34" s="87"/>
      <c r="B34" s="48" t="s">
        <v>18</v>
      </c>
      <c r="C34" s="49"/>
      <c r="D34" s="49"/>
      <c r="E34" s="49"/>
      <c r="F34" s="49"/>
      <c r="G34" s="49"/>
      <c r="H34" s="19" t="s">
        <v>38</v>
      </c>
      <c r="I34" s="19"/>
      <c r="J34" s="18">
        <v>4450</v>
      </c>
      <c r="K34" s="88">
        <v>4450</v>
      </c>
    </row>
    <row r="35" spans="1:11" x14ac:dyDescent="0.3">
      <c r="A35" s="87"/>
      <c r="B35" s="48" t="s">
        <v>49</v>
      </c>
      <c r="C35" s="49"/>
      <c r="D35" s="49"/>
      <c r="E35" s="49"/>
      <c r="F35" s="49"/>
      <c r="G35" s="49"/>
      <c r="H35" s="19" t="s">
        <v>38</v>
      </c>
      <c r="I35" s="19"/>
      <c r="J35" s="18">
        <v>4400</v>
      </c>
      <c r="K35" s="88">
        <v>0</v>
      </c>
    </row>
    <row r="36" spans="1:11" x14ac:dyDescent="0.3">
      <c r="A36" s="87"/>
      <c r="B36" s="48" t="s">
        <v>50</v>
      </c>
      <c r="C36" s="49"/>
      <c r="D36" s="49"/>
      <c r="E36" s="49"/>
      <c r="F36" s="49"/>
      <c r="G36" s="49"/>
      <c r="H36" s="19" t="s">
        <v>38</v>
      </c>
      <c r="I36" s="19"/>
      <c r="J36" s="18">
        <v>4400</v>
      </c>
      <c r="K36" s="88">
        <v>4400</v>
      </c>
    </row>
    <row r="37" spans="1:11" s="3" customFormat="1" x14ac:dyDescent="0.3">
      <c r="A37" s="76" t="s">
        <v>84</v>
      </c>
      <c r="B37" s="7" t="s">
        <v>85</v>
      </c>
      <c r="C37" s="8"/>
      <c r="D37" s="8"/>
      <c r="E37" s="8"/>
      <c r="F37" s="8"/>
      <c r="G37" s="8"/>
      <c r="H37" s="8"/>
      <c r="I37" s="10"/>
      <c r="J37" s="6">
        <f>SUM(J38:J40)</f>
        <v>4620</v>
      </c>
      <c r="K37" s="82">
        <f>SUM(K38:K40)</f>
        <v>4589.49</v>
      </c>
    </row>
    <row r="38" spans="1:11" x14ac:dyDescent="0.3">
      <c r="A38" s="87"/>
      <c r="B38" s="17" t="s">
        <v>18</v>
      </c>
      <c r="C38" s="12"/>
      <c r="D38" s="12"/>
      <c r="E38" s="12"/>
      <c r="F38" s="12"/>
      <c r="G38" s="12"/>
      <c r="H38" s="19" t="s">
        <v>38</v>
      </c>
      <c r="I38" s="19"/>
      <c r="J38" s="18">
        <v>2290</v>
      </c>
      <c r="K38" s="88">
        <v>2290</v>
      </c>
    </row>
    <row r="39" spans="1:11" x14ac:dyDescent="0.3">
      <c r="A39" s="87"/>
      <c r="B39" s="17" t="s">
        <v>86</v>
      </c>
      <c r="C39" s="12"/>
      <c r="D39" s="12"/>
      <c r="E39" s="12"/>
      <c r="F39" s="12"/>
      <c r="G39" s="12"/>
      <c r="H39" s="19" t="s">
        <v>38</v>
      </c>
      <c r="I39" s="19"/>
      <c r="J39" s="18">
        <v>1000</v>
      </c>
      <c r="K39" s="88">
        <v>1000</v>
      </c>
    </row>
    <row r="40" spans="1:11" x14ac:dyDescent="0.3">
      <c r="A40" s="87"/>
      <c r="B40" s="17" t="s">
        <v>87</v>
      </c>
      <c r="C40" s="12"/>
      <c r="D40" s="12"/>
      <c r="E40" s="12"/>
      <c r="F40" s="12"/>
      <c r="G40" s="12"/>
      <c r="H40" s="19" t="s">
        <v>38</v>
      </c>
      <c r="I40" s="19"/>
      <c r="J40" s="18">
        <v>1330</v>
      </c>
      <c r="K40" s="88">
        <v>1299.49</v>
      </c>
    </row>
    <row r="41" spans="1:11" ht="19.2" customHeight="1" thickBot="1" x14ac:dyDescent="0.35">
      <c r="A41" s="87"/>
      <c r="B41" s="17"/>
      <c r="C41" s="12"/>
      <c r="D41" s="12"/>
      <c r="E41" s="12"/>
      <c r="F41" s="12"/>
      <c r="G41" s="12"/>
      <c r="H41" s="12"/>
      <c r="I41" s="19"/>
      <c r="J41" s="18"/>
      <c r="K41" s="88"/>
    </row>
    <row r="42" spans="1:11" ht="14.4" hidden="1" customHeight="1" thickBot="1" x14ac:dyDescent="0.35">
      <c r="A42" s="89"/>
      <c r="B42" s="36"/>
      <c r="C42" s="90"/>
      <c r="D42" s="90"/>
      <c r="E42" s="90"/>
      <c r="F42" s="90"/>
      <c r="G42" s="90"/>
      <c r="H42" s="90"/>
      <c r="I42" s="37"/>
      <c r="J42" s="38"/>
      <c r="K42" s="91"/>
    </row>
    <row r="43" spans="1:11" ht="6.6" hidden="1" customHeight="1" thickBot="1" x14ac:dyDescent="0.35">
      <c r="A43" s="89"/>
      <c r="B43" s="36"/>
      <c r="C43" s="90"/>
      <c r="D43" s="90"/>
      <c r="E43" s="90"/>
      <c r="F43" s="90"/>
      <c r="G43" s="90"/>
      <c r="H43" s="90"/>
      <c r="I43" s="37"/>
      <c r="J43" s="38"/>
      <c r="K43" s="91"/>
    </row>
    <row r="44" spans="1:11" ht="20.399999999999999" customHeight="1" thickBot="1" x14ac:dyDescent="0.35">
      <c r="A44" s="46" t="s">
        <v>77</v>
      </c>
      <c r="B44" s="47"/>
      <c r="C44" s="47"/>
      <c r="D44" s="47"/>
      <c r="E44" s="47"/>
      <c r="F44" s="47"/>
      <c r="G44" s="47"/>
      <c r="H44" s="47"/>
      <c r="I44" s="47"/>
      <c r="J44" s="47"/>
      <c r="K44" s="74"/>
    </row>
    <row r="45" spans="1:11" ht="63" customHeight="1" thickBot="1" x14ac:dyDescent="0.35">
      <c r="A45" s="39" t="s">
        <v>1</v>
      </c>
      <c r="B45" s="114" t="s">
        <v>10</v>
      </c>
      <c r="C45" s="114"/>
      <c r="D45" s="114"/>
      <c r="E45" s="114"/>
      <c r="F45" s="114"/>
      <c r="G45" s="114"/>
      <c r="H45" s="114" t="s">
        <v>2</v>
      </c>
      <c r="I45" s="114"/>
      <c r="J45" s="115" t="s">
        <v>78</v>
      </c>
      <c r="K45" s="116" t="s">
        <v>11</v>
      </c>
    </row>
    <row r="46" spans="1:11" x14ac:dyDescent="0.3">
      <c r="A46" s="117" t="s">
        <v>88</v>
      </c>
      <c r="B46" s="118" t="s">
        <v>20</v>
      </c>
      <c r="C46" s="119"/>
      <c r="D46" s="119"/>
      <c r="E46" s="119"/>
      <c r="F46" s="119"/>
      <c r="G46" s="119"/>
      <c r="H46" s="120"/>
      <c r="I46" s="121"/>
      <c r="J46" s="122">
        <f>SUM(J47:J51)</f>
        <v>32422</v>
      </c>
      <c r="K46" s="123">
        <f>SUM(K47:K51)</f>
        <v>32422</v>
      </c>
    </row>
    <row r="47" spans="1:11" x14ac:dyDescent="0.3">
      <c r="A47" s="87"/>
      <c r="B47" s="48" t="s">
        <v>89</v>
      </c>
      <c r="C47" s="49"/>
      <c r="D47" s="49"/>
      <c r="E47" s="49"/>
      <c r="F47" s="49"/>
      <c r="G47" s="49"/>
      <c r="H47" s="19" t="s">
        <v>38</v>
      </c>
      <c r="I47" s="19"/>
      <c r="J47" s="18">
        <v>23530</v>
      </c>
      <c r="K47" s="88">
        <v>23530</v>
      </c>
    </row>
    <row r="48" spans="1:11" x14ac:dyDescent="0.3">
      <c r="A48" s="87"/>
      <c r="B48" s="48" t="s">
        <v>65</v>
      </c>
      <c r="C48" s="49"/>
      <c r="D48" s="49"/>
      <c r="E48" s="49"/>
      <c r="F48" s="49"/>
      <c r="G48" s="49"/>
      <c r="H48" s="19" t="s">
        <v>38</v>
      </c>
      <c r="I48" s="19"/>
      <c r="J48" s="18">
        <v>3842</v>
      </c>
      <c r="K48" s="88">
        <v>3842</v>
      </c>
    </row>
    <row r="49" spans="1:11" x14ac:dyDescent="0.3">
      <c r="A49" s="87"/>
      <c r="B49" s="48" t="s">
        <v>62</v>
      </c>
      <c r="C49" s="49"/>
      <c r="D49" s="49"/>
      <c r="E49" s="49"/>
      <c r="F49" s="49"/>
      <c r="G49" s="49"/>
      <c r="H49" s="19" t="s">
        <v>38</v>
      </c>
      <c r="I49" s="19"/>
      <c r="J49" s="18">
        <v>2000</v>
      </c>
      <c r="K49" s="88">
        <v>2000</v>
      </c>
    </row>
    <row r="50" spans="1:11" x14ac:dyDescent="0.3">
      <c r="A50" s="87"/>
      <c r="B50" s="17" t="s">
        <v>130</v>
      </c>
      <c r="C50" s="12"/>
      <c r="D50" s="12"/>
      <c r="E50" s="12"/>
      <c r="F50" s="12"/>
      <c r="G50" s="12"/>
      <c r="H50" s="19" t="s">
        <v>38</v>
      </c>
      <c r="I50" s="19"/>
      <c r="J50" s="18">
        <v>2550</v>
      </c>
      <c r="K50" s="88">
        <v>2550</v>
      </c>
    </row>
    <row r="51" spans="1:11" x14ac:dyDescent="0.3">
      <c r="A51" s="87"/>
      <c r="B51" s="17" t="s">
        <v>39</v>
      </c>
      <c r="C51" s="12"/>
      <c r="D51" s="12"/>
      <c r="E51" s="12"/>
      <c r="F51" s="12"/>
      <c r="G51" s="12"/>
      <c r="H51" s="19" t="s">
        <v>38</v>
      </c>
      <c r="I51" s="19"/>
      <c r="J51" s="18">
        <v>500</v>
      </c>
      <c r="K51" s="88">
        <v>500</v>
      </c>
    </row>
    <row r="52" spans="1:11" x14ac:dyDescent="0.3">
      <c r="A52" s="76" t="s">
        <v>90</v>
      </c>
      <c r="B52" s="50" t="s">
        <v>19</v>
      </c>
      <c r="C52" s="51"/>
      <c r="D52" s="51"/>
      <c r="E52" s="51"/>
      <c r="F52" s="51"/>
      <c r="G52" s="51"/>
      <c r="H52" s="9"/>
      <c r="I52" s="10"/>
      <c r="J52" s="6">
        <f>SUM(J53:J55)</f>
        <v>5975</v>
      </c>
      <c r="K52" s="82">
        <f>SUM(K53:K55)</f>
        <v>4874.5300000000007</v>
      </c>
    </row>
    <row r="53" spans="1:11" x14ac:dyDescent="0.3">
      <c r="A53" s="87"/>
      <c r="B53" s="48" t="s">
        <v>91</v>
      </c>
      <c r="C53" s="49"/>
      <c r="D53" s="49"/>
      <c r="E53" s="49"/>
      <c r="F53" s="49"/>
      <c r="G53" s="49"/>
      <c r="H53" s="19" t="s">
        <v>38</v>
      </c>
      <c r="I53" s="19"/>
      <c r="J53" s="18">
        <v>925</v>
      </c>
      <c r="K53" s="88">
        <v>925</v>
      </c>
    </row>
    <row r="54" spans="1:11" x14ac:dyDescent="0.3">
      <c r="A54" s="87"/>
      <c r="B54" s="17" t="s">
        <v>92</v>
      </c>
      <c r="C54" s="12"/>
      <c r="D54" s="12"/>
      <c r="E54" s="12"/>
      <c r="F54" s="12"/>
      <c r="G54" s="12"/>
      <c r="H54" s="19" t="s">
        <v>38</v>
      </c>
      <c r="I54" s="19"/>
      <c r="J54" s="18">
        <v>2550</v>
      </c>
      <c r="K54" s="88">
        <v>1654.68</v>
      </c>
    </row>
    <row r="55" spans="1:11" x14ac:dyDescent="0.3">
      <c r="A55" s="87"/>
      <c r="B55" s="17" t="s">
        <v>93</v>
      </c>
      <c r="C55" s="12"/>
      <c r="D55" s="12"/>
      <c r="E55" s="12"/>
      <c r="F55" s="12"/>
      <c r="G55" s="12"/>
      <c r="H55" s="19" t="s">
        <v>38</v>
      </c>
      <c r="I55" s="19"/>
      <c r="J55" s="18">
        <v>2500</v>
      </c>
      <c r="K55" s="88">
        <v>2294.85</v>
      </c>
    </row>
    <row r="56" spans="1:11" x14ac:dyDescent="0.3">
      <c r="A56" s="76" t="s">
        <v>94</v>
      </c>
      <c r="B56" s="50" t="s">
        <v>21</v>
      </c>
      <c r="C56" s="51"/>
      <c r="D56" s="51"/>
      <c r="E56" s="51"/>
      <c r="F56" s="51"/>
      <c r="G56" s="51"/>
      <c r="H56" s="9"/>
      <c r="I56" s="10"/>
      <c r="J56" s="6">
        <f>SUM(J57:J58)</f>
        <v>5340</v>
      </c>
      <c r="K56" s="82">
        <f>SUM(K57:K58)</f>
        <v>5340</v>
      </c>
    </row>
    <row r="57" spans="1:11" x14ac:dyDescent="0.3">
      <c r="A57" s="87"/>
      <c r="B57" s="48" t="s">
        <v>22</v>
      </c>
      <c r="C57" s="49"/>
      <c r="D57" s="49"/>
      <c r="E57" s="49"/>
      <c r="F57" s="49"/>
      <c r="G57" s="49"/>
      <c r="H57" s="19" t="s">
        <v>38</v>
      </c>
      <c r="I57" s="19"/>
      <c r="J57" s="18">
        <v>3340</v>
      </c>
      <c r="K57" s="88">
        <v>3340</v>
      </c>
    </row>
    <row r="58" spans="1:11" x14ac:dyDescent="0.3">
      <c r="A58" s="87"/>
      <c r="B58" s="48" t="s">
        <v>23</v>
      </c>
      <c r="C58" s="49"/>
      <c r="D58" s="49"/>
      <c r="E58" s="49"/>
      <c r="F58" s="49"/>
      <c r="G58" s="49"/>
      <c r="H58" s="19" t="s">
        <v>38</v>
      </c>
      <c r="I58" s="19"/>
      <c r="J58" s="18">
        <v>2000</v>
      </c>
      <c r="K58" s="88">
        <v>2000</v>
      </c>
    </row>
    <row r="59" spans="1:11" x14ac:dyDescent="0.3">
      <c r="A59" s="76" t="s">
        <v>95</v>
      </c>
      <c r="B59" s="50" t="s">
        <v>131</v>
      </c>
      <c r="C59" s="51"/>
      <c r="D59" s="51"/>
      <c r="E59" s="51"/>
      <c r="F59" s="51"/>
      <c r="G59" s="51"/>
      <c r="H59" s="63"/>
      <c r="I59" s="10"/>
      <c r="J59" s="6">
        <f>SUM(J60:J64)</f>
        <v>4982</v>
      </c>
      <c r="K59" s="82">
        <f>SUM(K60:K64)</f>
        <v>4982</v>
      </c>
    </row>
    <row r="60" spans="1:11" x14ac:dyDescent="0.3">
      <c r="A60" s="87"/>
      <c r="B60" s="48" t="s">
        <v>18</v>
      </c>
      <c r="C60" s="49"/>
      <c r="D60" s="49"/>
      <c r="E60" s="49"/>
      <c r="F60" s="49"/>
      <c r="G60" s="49"/>
      <c r="H60" s="19" t="s">
        <v>38</v>
      </c>
      <c r="I60" s="19"/>
      <c r="J60" s="18">
        <v>1400</v>
      </c>
      <c r="K60" s="88">
        <v>1400</v>
      </c>
    </row>
    <row r="61" spans="1:11" x14ac:dyDescent="0.3">
      <c r="A61" s="87"/>
      <c r="B61" s="48" t="s">
        <v>24</v>
      </c>
      <c r="C61" s="49"/>
      <c r="D61" s="49"/>
      <c r="E61" s="49"/>
      <c r="F61" s="49"/>
      <c r="G61" s="49"/>
      <c r="H61" s="19" t="s">
        <v>38</v>
      </c>
      <c r="I61" s="19"/>
      <c r="J61" s="18">
        <v>1200</v>
      </c>
      <c r="K61" s="88">
        <v>1200</v>
      </c>
    </row>
    <row r="62" spans="1:11" x14ac:dyDescent="0.3">
      <c r="A62" s="87"/>
      <c r="B62" s="48" t="s">
        <v>60</v>
      </c>
      <c r="C62" s="49"/>
      <c r="D62" s="49"/>
      <c r="E62" s="49"/>
      <c r="F62" s="49"/>
      <c r="G62" s="49"/>
      <c r="H62" s="19" t="s">
        <v>38</v>
      </c>
      <c r="I62" s="19"/>
      <c r="J62" s="18">
        <v>1382</v>
      </c>
      <c r="K62" s="88">
        <v>1382</v>
      </c>
    </row>
    <row r="63" spans="1:11" x14ac:dyDescent="0.3">
      <c r="A63" s="87"/>
      <c r="B63" s="64" t="s">
        <v>44</v>
      </c>
      <c r="C63" s="65"/>
      <c r="D63" s="65"/>
      <c r="E63" s="65"/>
      <c r="F63" s="65"/>
      <c r="G63" s="65"/>
      <c r="H63" s="19" t="s">
        <v>38</v>
      </c>
      <c r="I63" s="19"/>
      <c r="J63" s="18">
        <v>500</v>
      </c>
      <c r="K63" s="88">
        <v>500</v>
      </c>
    </row>
    <row r="64" spans="1:11" x14ac:dyDescent="0.3">
      <c r="A64" s="87"/>
      <c r="B64" s="48" t="s">
        <v>61</v>
      </c>
      <c r="C64" s="49"/>
      <c r="D64" s="49"/>
      <c r="E64" s="49"/>
      <c r="F64" s="49"/>
      <c r="G64" s="49"/>
      <c r="H64" s="19" t="s">
        <v>38</v>
      </c>
      <c r="I64" s="19"/>
      <c r="J64" s="18">
        <v>500</v>
      </c>
      <c r="K64" s="88">
        <v>500</v>
      </c>
    </row>
    <row r="65" spans="1:11" x14ac:dyDescent="0.3">
      <c r="A65" s="76" t="s">
        <v>97</v>
      </c>
      <c r="B65" s="50" t="s">
        <v>96</v>
      </c>
      <c r="C65" s="51"/>
      <c r="D65" s="51"/>
      <c r="E65" s="51"/>
      <c r="F65" s="51"/>
      <c r="G65" s="51"/>
      <c r="H65" s="9"/>
      <c r="I65" s="10"/>
      <c r="J65" s="6">
        <f>SUM(J66:J71)</f>
        <v>5469</v>
      </c>
      <c r="K65" s="82">
        <f>SUM(K66:K71)</f>
        <v>4526</v>
      </c>
    </row>
    <row r="66" spans="1:11" x14ac:dyDescent="0.3">
      <c r="A66" s="87"/>
      <c r="B66" s="48" t="s">
        <v>98</v>
      </c>
      <c r="C66" s="49"/>
      <c r="D66" s="49"/>
      <c r="E66" s="49"/>
      <c r="F66" s="49"/>
      <c r="G66" s="49"/>
      <c r="H66" s="19" t="s">
        <v>38</v>
      </c>
      <c r="I66" s="19"/>
      <c r="J66" s="18">
        <v>500</v>
      </c>
      <c r="K66" s="88">
        <v>0</v>
      </c>
    </row>
    <row r="67" spans="1:11" x14ac:dyDescent="0.3">
      <c r="A67" s="87"/>
      <c r="B67" s="48" t="s">
        <v>34</v>
      </c>
      <c r="C67" s="49"/>
      <c r="D67" s="49"/>
      <c r="E67" s="49"/>
      <c r="F67" s="49"/>
      <c r="G67" s="49"/>
      <c r="H67" s="19" t="s">
        <v>38</v>
      </c>
      <c r="I67" s="19"/>
      <c r="J67" s="18">
        <v>2369</v>
      </c>
      <c r="K67" s="88">
        <v>1926</v>
      </c>
    </row>
    <row r="68" spans="1:11" x14ac:dyDescent="0.3">
      <c r="A68" s="87"/>
      <c r="B68" s="48" t="s">
        <v>67</v>
      </c>
      <c r="C68" s="49"/>
      <c r="D68" s="49"/>
      <c r="E68" s="49"/>
      <c r="F68" s="49"/>
      <c r="G68" s="49"/>
      <c r="H68" s="19" t="s">
        <v>38</v>
      </c>
      <c r="I68" s="19"/>
      <c r="J68" s="18">
        <v>500</v>
      </c>
      <c r="K68" s="88">
        <v>500</v>
      </c>
    </row>
    <row r="69" spans="1:11" x14ac:dyDescent="0.3">
      <c r="A69" s="87"/>
      <c r="B69" s="48" t="s">
        <v>66</v>
      </c>
      <c r="C69" s="49"/>
      <c r="D69" s="49"/>
      <c r="E69" s="49"/>
      <c r="F69" s="49"/>
      <c r="G69" s="49"/>
      <c r="H69" s="19" t="s">
        <v>38</v>
      </c>
      <c r="I69" s="19"/>
      <c r="J69" s="18">
        <v>500</v>
      </c>
      <c r="K69" s="88">
        <v>500</v>
      </c>
    </row>
    <row r="70" spans="1:11" x14ac:dyDescent="0.3">
      <c r="A70" s="87"/>
      <c r="B70" s="48" t="s">
        <v>99</v>
      </c>
      <c r="C70" s="49"/>
      <c r="D70" s="49"/>
      <c r="E70" s="49"/>
      <c r="F70" s="49"/>
      <c r="G70" s="49"/>
      <c r="H70" s="19" t="s">
        <v>38</v>
      </c>
      <c r="I70" s="19"/>
      <c r="J70" s="18">
        <v>600</v>
      </c>
      <c r="K70" s="88">
        <v>600</v>
      </c>
    </row>
    <row r="71" spans="1:11" x14ac:dyDescent="0.3">
      <c r="A71" s="87"/>
      <c r="B71" s="48" t="s">
        <v>100</v>
      </c>
      <c r="C71" s="49"/>
      <c r="D71" s="49"/>
      <c r="E71" s="49"/>
      <c r="F71" s="49"/>
      <c r="G71" s="49"/>
      <c r="H71" s="19" t="s">
        <v>38</v>
      </c>
      <c r="I71" s="19"/>
      <c r="J71" s="18">
        <v>1000</v>
      </c>
      <c r="K71" s="88">
        <v>1000</v>
      </c>
    </row>
    <row r="72" spans="1:11" x14ac:dyDescent="0.3">
      <c r="A72" s="76" t="s">
        <v>102</v>
      </c>
      <c r="B72" s="50" t="s">
        <v>101</v>
      </c>
      <c r="C72" s="51"/>
      <c r="D72" s="51"/>
      <c r="E72" s="51"/>
      <c r="F72" s="51"/>
      <c r="G72" s="51"/>
      <c r="H72" s="9"/>
      <c r="I72" s="20"/>
      <c r="J72" s="6">
        <f>SUM(J73:J85)</f>
        <v>119920</v>
      </c>
      <c r="K72" s="82">
        <f>SUM(K73:K85)</f>
        <v>119912.71</v>
      </c>
    </row>
    <row r="73" spans="1:11" x14ac:dyDescent="0.3">
      <c r="A73" s="87"/>
      <c r="B73" s="48" t="s">
        <v>27</v>
      </c>
      <c r="C73" s="49"/>
      <c r="D73" s="49"/>
      <c r="E73" s="49"/>
      <c r="F73" s="49"/>
      <c r="G73" s="49"/>
      <c r="H73" s="19" t="s">
        <v>38</v>
      </c>
      <c r="I73" s="19"/>
      <c r="J73" s="18">
        <v>17500</v>
      </c>
      <c r="K73" s="88">
        <v>17500</v>
      </c>
    </row>
    <row r="74" spans="1:11" x14ac:dyDescent="0.3">
      <c r="A74" s="87"/>
      <c r="B74" s="48" t="s">
        <v>28</v>
      </c>
      <c r="C74" s="49"/>
      <c r="D74" s="49"/>
      <c r="E74" s="49"/>
      <c r="F74" s="49"/>
      <c r="G74" s="49"/>
      <c r="H74" s="19" t="s">
        <v>38</v>
      </c>
      <c r="I74" s="19"/>
      <c r="J74" s="18">
        <v>26500</v>
      </c>
      <c r="K74" s="88">
        <v>26500</v>
      </c>
    </row>
    <row r="75" spans="1:11" x14ac:dyDescent="0.3">
      <c r="A75" s="87"/>
      <c r="B75" s="17" t="s">
        <v>26</v>
      </c>
      <c r="C75" s="12"/>
      <c r="D75" s="12"/>
      <c r="E75" s="12"/>
      <c r="F75" s="12"/>
      <c r="G75" s="12"/>
      <c r="H75" s="19" t="s">
        <v>38</v>
      </c>
      <c r="I75" s="19"/>
      <c r="J75" s="18">
        <v>37400</v>
      </c>
      <c r="K75" s="88">
        <v>37400</v>
      </c>
    </row>
    <row r="76" spans="1:11" x14ac:dyDescent="0.3">
      <c r="A76" s="87"/>
      <c r="B76" s="48" t="s">
        <v>31</v>
      </c>
      <c r="C76" s="49"/>
      <c r="D76" s="49"/>
      <c r="E76" s="49"/>
      <c r="F76" s="49"/>
      <c r="G76" s="49"/>
      <c r="H76" s="19" t="s">
        <v>38</v>
      </c>
      <c r="I76" s="19"/>
      <c r="J76" s="18">
        <v>15000</v>
      </c>
      <c r="K76" s="88">
        <v>15000</v>
      </c>
    </row>
    <row r="77" spans="1:11" x14ac:dyDescent="0.3">
      <c r="A77" s="87"/>
      <c r="B77" s="48" t="s">
        <v>62</v>
      </c>
      <c r="C77" s="49"/>
      <c r="D77" s="49"/>
      <c r="E77" s="49"/>
      <c r="F77" s="49"/>
      <c r="G77" s="49"/>
      <c r="H77" s="19" t="s">
        <v>38</v>
      </c>
      <c r="I77" s="19"/>
      <c r="J77" s="18">
        <v>3500</v>
      </c>
      <c r="K77" s="88">
        <v>3500</v>
      </c>
    </row>
    <row r="78" spans="1:11" x14ac:dyDescent="0.3">
      <c r="A78" s="87"/>
      <c r="B78" s="48" t="s">
        <v>29</v>
      </c>
      <c r="C78" s="49"/>
      <c r="D78" s="49"/>
      <c r="E78" s="49"/>
      <c r="F78" s="49"/>
      <c r="G78" s="49"/>
      <c r="H78" s="19" t="s">
        <v>38</v>
      </c>
      <c r="I78" s="19"/>
      <c r="J78" s="18">
        <v>4450</v>
      </c>
      <c r="K78" s="88">
        <v>4450</v>
      </c>
    </row>
    <row r="79" spans="1:11" x14ac:dyDescent="0.3">
      <c r="A79" s="87"/>
      <c r="B79" s="17" t="s">
        <v>103</v>
      </c>
      <c r="C79" s="12"/>
      <c r="D79" s="12"/>
      <c r="E79" s="12"/>
      <c r="F79" s="12"/>
      <c r="G79" s="12"/>
      <c r="H79" s="19" t="s">
        <v>38</v>
      </c>
      <c r="I79" s="19"/>
      <c r="J79" s="18">
        <v>4000</v>
      </c>
      <c r="K79" s="88">
        <v>4000</v>
      </c>
    </row>
    <row r="80" spans="1:11" x14ac:dyDescent="0.3">
      <c r="A80" s="87"/>
      <c r="B80" s="17" t="s">
        <v>104</v>
      </c>
      <c r="C80" s="12"/>
      <c r="D80" s="12"/>
      <c r="E80" s="12"/>
      <c r="F80" s="12"/>
      <c r="G80" s="12"/>
      <c r="H80" s="19" t="s">
        <v>38</v>
      </c>
      <c r="I80" s="19"/>
      <c r="J80" s="18">
        <v>2500</v>
      </c>
      <c r="K80" s="88">
        <v>2500</v>
      </c>
    </row>
    <row r="81" spans="1:11" x14ac:dyDescent="0.3">
      <c r="A81" s="87"/>
      <c r="B81" s="17" t="s">
        <v>30</v>
      </c>
      <c r="C81" s="12"/>
      <c r="D81" s="12"/>
      <c r="E81" s="12"/>
      <c r="F81" s="12"/>
      <c r="G81" s="12"/>
      <c r="H81" s="19" t="s">
        <v>38</v>
      </c>
      <c r="I81" s="19"/>
      <c r="J81" s="18">
        <v>500</v>
      </c>
      <c r="K81" s="88">
        <v>500</v>
      </c>
    </row>
    <row r="82" spans="1:11" x14ac:dyDescent="0.3">
      <c r="A82" s="87"/>
      <c r="B82" s="17" t="s">
        <v>148</v>
      </c>
      <c r="C82" s="12"/>
      <c r="D82" s="12"/>
      <c r="E82" s="12"/>
      <c r="F82" s="12"/>
      <c r="G82" s="12"/>
      <c r="H82" s="19" t="s">
        <v>38</v>
      </c>
      <c r="I82" s="19"/>
      <c r="J82" s="18">
        <v>900</v>
      </c>
      <c r="K82" s="88">
        <v>892.71</v>
      </c>
    </row>
    <row r="83" spans="1:11" x14ac:dyDescent="0.3">
      <c r="A83" s="87"/>
      <c r="B83" s="17" t="s">
        <v>105</v>
      </c>
      <c r="C83" s="12"/>
      <c r="D83" s="12"/>
      <c r="E83" s="12"/>
      <c r="F83" s="12"/>
      <c r="G83" s="12"/>
      <c r="H83" s="19" t="s">
        <v>38</v>
      </c>
      <c r="I83" s="19"/>
      <c r="J83" s="18">
        <v>1500</v>
      </c>
      <c r="K83" s="88">
        <v>1500</v>
      </c>
    </row>
    <row r="84" spans="1:11" x14ac:dyDescent="0.3">
      <c r="A84" s="87"/>
      <c r="B84" s="17" t="s">
        <v>106</v>
      </c>
      <c r="C84" s="12"/>
      <c r="D84" s="12"/>
      <c r="E84" s="12"/>
      <c r="F84" s="12"/>
      <c r="G84" s="12"/>
      <c r="H84" s="19" t="s">
        <v>38</v>
      </c>
      <c r="I84" s="19"/>
      <c r="J84" s="18">
        <v>4500</v>
      </c>
      <c r="K84" s="88">
        <v>4500</v>
      </c>
    </row>
    <row r="85" spans="1:11" x14ac:dyDescent="0.3">
      <c r="A85" s="87"/>
      <c r="B85" s="17" t="s">
        <v>107</v>
      </c>
      <c r="C85" s="12"/>
      <c r="D85" s="12"/>
      <c r="E85" s="12"/>
      <c r="F85" s="12"/>
      <c r="G85" s="12"/>
      <c r="H85" s="19" t="s">
        <v>38</v>
      </c>
      <c r="I85" s="19"/>
      <c r="J85" s="18">
        <v>1670</v>
      </c>
      <c r="K85" s="88">
        <v>1670</v>
      </c>
    </row>
    <row r="86" spans="1:11" x14ac:dyDescent="0.3">
      <c r="A86" s="87"/>
      <c r="B86" s="17"/>
      <c r="C86" s="12"/>
      <c r="D86" s="12"/>
      <c r="E86" s="12"/>
      <c r="F86" s="12"/>
      <c r="G86" s="12"/>
      <c r="H86" s="12"/>
      <c r="I86" s="19"/>
      <c r="J86" s="18"/>
      <c r="K86" s="88"/>
    </row>
    <row r="87" spans="1:11" ht="0.6" customHeight="1" thickBot="1" x14ac:dyDescent="0.35">
      <c r="A87" s="87"/>
      <c r="B87" s="17"/>
      <c r="C87" s="12"/>
      <c r="D87" s="12"/>
      <c r="E87" s="12"/>
      <c r="F87" s="12"/>
      <c r="G87" s="12"/>
      <c r="H87" s="12"/>
      <c r="I87" s="19"/>
      <c r="J87" s="18"/>
      <c r="K87" s="88"/>
    </row>
    <row r="88" spans="1:11" ht="20.399999999999999" customHeight="1" thickBot="1" x14ac:dyDescent="0.35">
      <c r="A88" s="66" t="s">
        <v>77</v>
      </c>
      <c r="B88" s="67"/>
      <c r="C88" s="67"/>
      <c r="D88" s="67"/>
      <c r="E88" s="67"/>
      <c r="F88" s="67"/>
      <c r="G88" s="67"/>
      <c r="H88" s="67"/>
      <c r="I88" s="67"/>
      <c r="J88" s="68"/>
      <c r="K88" s="74"/>
    </row>
    <row r="89" spans="1:11" ht="63" customHeight="1" thickBot="1" x14ac:dyDescent="0.35">
      <c r="A89" s="39" t="s">
        <v>1</v>
      </c>
      <c r="B89" s="124" t="s">
        <v>10</v>
      </c>
      <c r="C89" s="67"/>
      <c r="D89" s="67"/>
      <c r="E89" s="67"/>
      <c r="F89" s="67"/>
      <c r="G89" s="68"/>
      <c r="H89" s="124" t="s">
        <v>2</v>
      </c>
      <c r="I89" s="68"/>
      <c r="J89" s="115" t="s">
        <v>78</v>
      </c>
      <c r="K89" s="116" t="s">
        <v>11</v>
      </c>
    </row>
    <row r="90" spans="1:11" x14ac:dyDescent="0.3">
      <c r="A90" s="117" t="s">
        <v>108</v>
      </c>
      <c r="B90" s="118" t="s">
        <v>32</v>
      </c>
      <c r="C90" s="119"/>
      <c r="D90" s="119"/>
      <c r="E90" s="119"/>
      <c r="F90" s="119"/>
      <c r="G90" s="119"/>
      <c r="H90" s="120"/>
      <c r="I90" s="121"/>
      <c r="J90" s="122">
        <f>SUM(J91:J94)</f>
        <v>5000</v>
      </c>
      <c r="K90" s="123">
        <f>SUM(K91:K94)</f>
        <v>5000</v>
      </c>
    </row>
    <row r="91" spans="1:11" x14ac:dyDescent="0.3">
      <c r="A91" s="87"/>
      <c r="B91" s="48" t="s">
        <v>109</v>
      </c>
      <c r="C91" s="49"/>
      <c r="D91" s="49"/>
      <c r="E91" s="49"/>
      <c r="F91" s="49"/>
      <c r="G91" s="49"/>
      <c r="H91" s="19" t="s">
        <v>38</v>
      </c>
      <c r="I91" s="19"/>
      <c r="J91" s="18">
        <v>1450</v>
      </c>
      <c r="K91" s="88">
        <v>1450</v>
      </c>
    </row>
    <row r="92" spans="1:11" x14ac:dyDescent="0.3">
      <c r="A92" s="87"/>
      <c r="B92" s="48" t="s">
        <v>33</v>
      </c>
      <c r="C92" s="49"/>
      <c r="D92" s="49"/>
      <c r="E92" s="49"/>
      <c r="F92" s="49"/>
      <c r="G92" s="49"/>
      <c r="H92" s="19" t="s">
        <v>38</v>
      </c>
      <c r="I92" s="19"/>
      <c r="J92" s="18">
        <v>1600</v>
      </c>
      <c r="K92" s="88">
        <v>1600</v>
      </c>
    </row>
    <row r="93" spans="1:11" x14ac:dyDescent="0.3">
      <c r="A93" s="87"/>
      <c r="B93" s="48" t="s">
        <v>45</v>
      </c>
      <c r="C93" s="49"/>
      <c r="D93" s="49"/>
      <c r="E93" s="49"/>
      <c r="F93" s="49"/>
      <c r="G93" s="49"/>
      <c r="H93" s="19" t="s">
        <v>38</v>
      </c>
      <c r="I93" s="19"/>
      <c r="J93" s="18">
        <v>1450</v>
      </c>
      <c r="K93" s="88">
        <v>1450</v>
      </c>
    </row>
    <row r="94" spans="1:11" x14ac:dyDescent="0.3">
      <c r="A94" s="87"/>
      <c r="B94" s="48" t="s">
        <v>63</v>
      </c>
      <c r="C94" s="49"/>
      <c r="D94" s="49"/>
      <c r="E94" s="49"/>
      <c r="F94" s="49"/>
      <c r="G94" s="49"/>
      <c r="H94" s="19" t="s">
        <v>38</v>
      </c>
      <c r="I94" s="19"/>
      <c r="J94" s="18">
        <v>500</v>
      </c>
      <c r="K94" s="88">
        <v>500</v>
      </c>
    </row>
    <row r="95" spans="1:11" x14ac:dyDescent="0.3">
      <c r="A95" s="76" t="s">
        <v>110</v>
      </c>
      <c r="B95" s="50" t="s">
        <v>35</v>
      </c>
      <c r="C95" s="51"/>
      <c r="D95" s="51"/>
      <c r="E95" s="51"/>
      <c r="F95" s="51"/>
      <c r="G95" s="51"/>
      <c r="H95" s="9"/>
      <c r="I95" s="10"/>
      <c r="J95" s="6">
        <f>SUM(J96:J97)</f>
        <v>12000</v>
      </c>
      <c r="K95" s="82">
        <f>SUM(K96:K97)</f>
        <v>12000</v>
      </c>
    </row>
    <row r="96" spans="1:11" x14ac:dyDescent="0.3">
      <c r="A96" s="87"/>
      <c r="B96" s="48" t="s">
        <v>40</v>
      </c>
      <c r="C96" s="49"/>
      <c r="D96" s="49"/>
      <c r="E96" s="49"/>
      <c r="F96" s="49"/>
      <c r="G96" s="49"/>
      <c r="H96" s="19" t="s">
        <v>38</v>
      </c>
      <c r="I96" s="19"/>
      <c r="J96" s="18">
        <v>10673</v>
      </c>
      <c r="K96" s="88">
        <v>10673</v>
      </c>
    </row>
    <row r="97" spans="1:11" x14ac:dyDescent="0.3">
      <c r="A97" s="87"/>
      <c r="B97" s="48" t="s">
        <v>111</v>
      </c>
      <c r="C97" s="49"/>
      <c r="D97" s="49"/>
      <c r="E97" s="49"/>
      <c r="F97" s="49"/>
      <c r="G97" s="49"/>
      <c r="H97" s="19" t="s">
        <v>38</v>
      </c>
      <c r="I97" s="19"/>
      <c r="J97" s="18">
        <v>1327</v>
      </c>
      <c r="K97" s="88">
        <v>1327</v>
      </c>
    </row>
    <row r="98" spans="1:11" x14ac:dyDescent="0.3">
      <c r="A98" s="76" t="s">
        <v>25</v>
      </c>
      <c r="B98" s="7" t="s">
        <v>51</v>
      </c>
      <c r="C98" s="8"/>
      <c r="D98" s="8"/>
      <c r="E98" s="8"/>
      <c r="F98" s="8"/>
      <c r="G98" s="8"/>
      <c r="H98" s="9"/>
      <c r="I98" s="20"/>
      <c r="J98" s="6">
        <f>SUM(J99:J100)</f>
        <v>5822</v>
      </c>
      <c r="K98" s="82">
        <f>SUM(K99:K100)</f>
        <v>5748.2199999999993</v>
      </c>
    </row>
    <row r="99" spans="1:11" x14ac:dyDescent="0.3">
      <c r="A99" s="87"/>
      <c r="B99" s="48" t="s">
        <v>75</v>
      </c>
      <c r="C99" s="49"/>
      <c r="D99" s="49"/>
      <c r="E99" s="49"/>
      <c r="F99" s="49"/>
      <c r="G99" s="49"/>
      <c r="H99" s="19" t="s">
        <v>132</v>
      </c>
      <c r="I99" s="19"/>
      <c r="J99" s="18">
        <v>3140</v>
      </c>
      <c r="K99" s="88">
        <v>3066.22</v>
      </c>
    </row>
    <row r="100" spans="1:11" x14ac:dyDescent="0.3">
      <c r="A100" s="87"/>
      <c r="B100" s="48" t="s">
        <v>133</v>
      </c>
      <c r="C100" s="49"/>
      <c r="D100" s="49"/>
      <c r="E100" s="49"/>
      <c r="F100" s="49"/>
      <c r="G100" s="49"/>
      <c r="H100" s="19" t="s">
        <v>38</v>
      </c>
      <c r="I100" s="19"/>
      <c r="J100" s="18">
        <v>2682</v>
      </c>
      <c r="K100" s="88">
        <v>2682</v>
      </c>
    </row>
    <row r="101" spans="1:11" x14ac:dyDescent="0.3">
      <c r="A101" s="75">
        <v>1447</v>
      </c>
      <c r="B101" s="57" t="s">
        <v>118</v>
      </c>
      <c r="C101" s="58"/>
      <c r="D101" s="58"/>
      <c r="E101" s="58"/>
      <c r="F101" s="58"/>
      <c r="G101" s="58"/>
      <c r="H101" s="15"/>
      <c r="I101" s="16"/>
      <c r="J101" s="5">
        <f>J102+J103</f>
        <v>18800</v>
      </c>
      <c r="K101" s="81">
        <f>K102+K103</f>
        <v>18777.27</v>
      </c>
    </row>
    <row r="102" spans="1:11" x14ac:dyDescent="0.3">
      <c r="A102" s="76" t="s">
        <v>119</v>
      </c>
      <c r="B102" s="7" t="s">
        <v>112</v>
      </c>
      <c r="C102" s="8"/>
      <c r="D102" s="8"/>
      <c r="E102" s="8"/>
      <c r="F102" s="8"/>
      <c r="G102" s="8"/>
      <c r="H102" s="9" t="s">
        <v>114</v>
      </c>
      <c r="I102" s="20"/>
      <c r="J102" s="21">
        <v>2600</v>
      </c>
      <c r="K102" s="92">
        <v>2600</v>
      </c>
    </row>
    <row r="103" spans="1:11" x14ac:dyDescent="0.3">
      <c r="A103" s="76" t="s">
        <v>64</v>
      </c>
      <c r="B103" s="50" t="s">
        <v>113</v>
      </c>
      <c r="C103" s="51"/>
      <c r="D103" s="51"/>
      <c r="E103" s="51"/>
      <c r="F103" s="51"/>
      <c r="G103" s="51"/>
      <c r="H103" s="20" t="s">
        <v>134</v>
      </c>
      <c r="I103" s="20"/>
      <c r="J103" s="21">
        <v>16200</v>
      </c>
      <c r="K103" s="92">
        <v>16177.27</v>
      </c>
    </row>
    <row r="104" spans="1:11" x14ac:dyDescent="0.3">
      <c r="A104" s="75">
        <v>1452</v>
      </c>
      <c r="B104" s="57" t="s">
        <v>120</v>
      </c>
      <c r="C104" s="58"/>
      <c r="D104" s="58"/>
      <c r="E104" s="58"/>
      <c r="F104" s="58"/>
      <c r="G104" s="58"/>
      <c r="H104" s="9"/>
      <c r="I104" s="16"/>
      <c r="J104" s="5">
        <f>J105</f>
        <v>26500</v>
      </c>
      <c r="K104" s="81">
        <f>K105</f>
        <v>26000</v>
      </c>
    </row>
    <row r="105" spans="1:11" x14ac:dyDescent="0.3">
      <c r="A105" s="76" t="s">
        <v>121</v>
      </c>
      <c r="B105" s="7" t="s">
        <v>122</v>
      </c>
      <c r="C105" s="8"/>
      <c r="D105" s="8"/>
      <c r="E105" s="8"/>
      <c r="F105" s="8"/>
      <c r="G105" s="8"/>
      <c r="H105" s="9" t="s">
        <v>114</v>
      </c>
      <c r="I105" s="20"/>
      <c r="J105" s="21">
        <v>26500</v>
      </c>
      <c r="K105" s="92">
        <v>26000</v>
      </c>
    </row>
    <row r="106" spans="1:11" x14ac:dyDescent="0.3">
      <c r="A106" s="75">
        <v>1435</v>
      </c>
      <c r="B106" s="57" t="s">
        <v>123</v>
      </c>
      <c r="C106" s="58"/>
      <c r="D106" s="58"/>
      <c r="E106" s="58"/>
      <c r="F106" s="58"/>
      <c r="G106" s="58"/>
      <c r="H106" s="15"/>
      <c r="I106" s="16"/>
      <c r="J106" s="5">
        <f>J107+J110+J112</f>
        <v>69900</v>
      </c>
      <c r="K106" s="81">
        <f>K107+K110+K112</f>
        <v>69372.08</v>
      </c>
    </row>
    <row r="107" spans="1:11" x14ac:dyDescent="0.3">
      <c r="A107" s="76" t="s">
        <v>124</v>
      </c>
      <c r="B107" s="7" t="s">
        <v>125</v>
      </c>
      <c r="C107" s="8"/>
      <c r="D107" s="8"/>
      <c r="E107" s="8"/>
      <c r="F107" s="8"/>
      <c r="G107" s="8"/>
      <c r="H107" s="9"/>
      <c r="I107" s="20"/>
      <c r="J107" s="21">
        <f>SUM(J108:J109)</f>
        <v>57130</v>
      </c>
      <c r="K107" s="92">
        <f>SUM(K108:K109)</f>
        <v>57108.979999999996</v>
      </c>
    </row>
    <row r="108" spans="1:11" x14ac:dyDescent="0.3">
      <c r="A108" s="87"/>
      <c r="B108" s="17" t="s">
        <v>135</v>
      </c>
      <c r="C108" s="33"/>
      <c r="D108" s="33"/>
      <c r="E108" s="33"/>
      <c r="F108" s="33"/>
      <c r="G108" s="33"/>
      <c r="H108" s="12" t="s">
        <v>58</v>
      </c>
      <c r="I108" s="19"/>
      <c r="J108" s="18">
        <v>54460</v>
      </c>
      <c r="K108" s="88">
        <v>54454.52</v>
      </c>
    </row>
    <row r="109" spans="1:11" x14ac:dyDescent="0.3">
      <c r="A109" s="87"/>
      <c r="B109" s="32" t="s">
        <v>149</v>
      </c>
      <c r="C109" s="33"/>
      <c r="D109" s="33"/>
      <c r="E109" s="33"/>
      <c r="F109" s="33"/>
      <c r="G109" s="33"/>
      <c r="H109" s="12" t="s">
        <v>58</v>
      </c>
      <c r="I109" s="19"/>
      <c r="J109" s="18">
        <v>2670</v>
      </c>
      <c r="K109" s="88">
        <v>2654.46</v>
      </c>
    </row>
    <row r="110" spans="1:11" x14ac:dyDescent="0.3">
      <c r="A110" s="76" t="s">
        <v>36</v>
      </c>
      <c r="B110" s="7" t="s">
        <v>37</v>
      </c>
      <c r="C110" s="8"/>
      <c r="D110" s="8"/>
      <c r="E110" s="8"/>
      <c r="F110" s="8"/>
      <c r="G110" s="8"/>
      <c r="H110" s="9"/>
      <c r="I110" s="20"/>
      <c r="J110" s="6">
        <f>SUM(J111)</f>
        <v>2000</v>
      </c>
      <c r="K110" s="82">
        <f>SUM(K111)</f>
        <v>2000</v>
      </c>
    </row>
    <row r="111" spans="1:11" x14ac:dyDescent="0.3">
      <c r="A111" s="87"/>
      <c r="B111" s="48" t="s">
        <v>136</v>
      </c>
      <c r="C111" s="49"/>
      <c r="D111" s="49"/>
      <c r="E111" s="49"/>
      <c r="F111" s="49"/>
      <c r="G111" s="49"/>
      <c r="H111" s="12" t="s">
        <v>58</v>
      </c>
      <c r="I111" s="19"/>
      <c r="J111" s="18">
        <v>2000</v>
      </c>
      <c r="K111" s="88">
        <v>2000</v>
      </c>
    </row>
    <row r="112" spans="1:11" x14ac:dyDescent="0.3">
      <c r="A112" s="76" t="s">
        <v>56</v>
      </c>
      <c r="B112" s="7" t="s">
        <v>48</v>
      </c>
      <c r="C112" s="8"/>
      <c r="D112" s="8"/>
      <c r="E112" s="8"/>
      <c r="F112" s="8"/>
      <c r="G112" s="8"/>
      <c r="H112" s="9"/>
      <c r="I112" s="20"/>
      <c r="J112" s="6">
        <f>SUM(J113:J113)</f>
        <v>10770</v>
      </c>
      <c r="K112" s="82">
        <f>SUM(K113:K113)</f>
        <v>10263.1</v>
      </c>
    </row>
    <row r="113" spans="1:11" x14ac:dyDescent="0.3">
      <c r="A113" s="87"/>
      <c r="B113" s="48" t="s">
        <v>137</v>
      </c>
      <c r="C113" s="49"/>
      <c r="D113" s="49"/>
      <c r="E113" s="49"/>
      <c r="F113" s="49"/>
      <c r="G113" s="49"/>
      <c r="H113" s="19" t="s">
        <v>58</v>
      </c>
      <c r="I113" s="19"/>
      <c r="J113" s="18">
        <v>10770</v>
      </c>
      <c r="K113" s="88">
        <v>10263.1</v>
      </c>
    </row>
    <row r="114" spans="1:11" x14ac:dyDescent="0.3">
      <c r="A114" s="93">
        <v>1437</v>
      </c>
      <c r="B114" s="34" t="s">
        <v>72</v>
      </c>
      <c r="C114" s="8"/>
      <c r="D114" s="8"/>
      <c r="E114" s="8"/>
      <c r="F114" s="8"/>
      <c r="G114" s="8"/>
      <c r="H114" s="9"/>
      <c r="I114" s="20"/>
      <c r="J114" s="35">
        <f>J115+J116</f>
        <v>28460</v>
      </c>
      <c r="K114" s="86">
        <f>K115+K116</f>
        <v>28361.200000000001</v>
      </c>
    </row>
    <row r="115" spans="1:11" x14ac:dyDescent="0.3">
      <c r="A115" s="87" t="s">
        <v>126</v>
      </c>
      <c r="B115" s="32" t="s">
        <v>127</v>
      </c>
      <c r="C115" s="33"/>
      <c r="D115" s="33"/>
      <c r="E115" s="33"/>
      <c r="F115" s="33"/>
      <c r="G115" s="33"/>
      <c r="H115" s="19" t="s">
        <v>58</v>
      </c>
      <c r="I115" s="19"/>
      <c r="J115" s="14">
        <v>9960</v>
      </c>
      <c r="K115" s="94">
        <v>9955</v>
      </c>
    </row>
    <row r="116" spans="1:11" x14ac:dyDescent="0.3">
      <c r="A116" s="87" t="s">
        <v>73</v>
      </c>
      <c r="B116" s="32" t="s">
        <v>74</v>
      </c>
      <c r="C116" s="33"/>
      <c r="D116" s="33"/>
      <c r="E116" s="33"/>
      <c r="F116" s="33"/>
      <c r="G116" s="33"/>
      <c r="H116" s="19" t="s">
        <v>58</v>
      </c>
      <c r="I116" s="19"/>
      <c r="J116" s="14">
        <v>18500</v>
      </c>
      <c r="K116" s="94">
        <v>18406.2</v>
      </c>
    </row>
    <row r="117" spans="1:11" x14ac:dyDescent="0.3">
      <c r="A117" s="87"/>
      <c r="B117" s="32"/>
      <c r="C117" s="33"/>
      <c r="D117" s="33"/>
      <c r="E117" s="33"/>
      <c r="F117" s="33"/>
      <c r="G117" s="33"/>
      <c r="H117" s="2"/>
      <c r="I117" s="19"/>
      <c r="J117" s="18"/>
      <c r="K117" s="88"/>
    </row>
    <row r="118" spans="1:11" x14ac:dyDescent="0.3">
      <c r="A118" s="95"/>
      <c r="B118" s="69" t="s">
        <v>43</v>
      </c>
      <c r="C118" s="70"/>
      <c r="D118" s="70"/>
      <c r="E118" s="70"/>
      <c r="F118" s="70"/>
      <c r="G118" s="70"/>
      <c r="H118" s="22"/>
      <c r="I118" s="23"/>
      <c r="J118" s="11">
        <f>SUM(J10+J20+J26+J28+J101+J104+J106+J114)</f>
        <v>411005</v>
      </c>
      <c r="K118" s="96">
        <f>SUM(K10+K20+K26+K28+K101+K104+K106+K114)</f>
        <v>402959.08000000007</v>
      </c>
    </row>
    <row r="119" spans="1:11" x14ac:dyDescent="0.3">
      <c r="A119" s="87"/>
      <c r="B119" s="71"/>
      <c r="C119" s="72"/>
      <c r="D119" s="72"/>
      <c r="E119" s="72"/>
      <c r="F119" s="72"/>
      <c r="G119" s="72"/>
      <c r="H119" s="12"/>
      <c r="I119" s="13"/>
      <c r="J119" s="14"/>
      <c r="K119" s="94"/>
    </row>
    <row r="120" spans="1:11" ht="3" customHeight="1" x14ac:dyDescent="0.3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9"/>
    </row>
    <row r="121" spans="1:11" ht="1.2" customHeight="1" x14ac:dyDescent="0.3">
      <c r="A121" s="97"/>
      <c r="B121" s="98"/>
      <c r="C121" s="98"/>
      <c r="D121" s="98"/>
      <c r="E121" s="98"/>
      <c r="F121" s="98"/>
      <c r="G121" s="98"/>
      <c r="H121" s="98"/>
      <c r="I121" s="98"/>
      <c r="J121" s="98"/>
      <c r="K121" s="99"/>
    </row>
    <row r="122" spans="1:11" ht="15" hidden="1" thickBot="1" x14ac:dyDescent="0.35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9"/>
    </row>
    <row r="123" spans="1:11" ht="15" hidden="1" thickBot="1" x14ac:dyDescent="0.35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9"/>
    </row>
    <row r="124" spans="1:11" ht="15" hidden="1" thickBot="1" x14ac:dyDescent="0.35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9"/>
    </row>
    <row r="125" spans="1:11" ht="15" hidden="1" thickBot="1" x14ac:dyDescent="0.35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9"/>
    </row>
    <row r="126" spans="1:11" ht="7.8" hidden="1" customHeight="1" thickBot="1" x14ac:dyDescent="0.35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9"/>
    </row>
    <row r="127" spans="1:11" ht="15" hidden="1" thickBot="1" x14ac:dyDescent="0.3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9"/>
    </row>
    <row r="128" spans="1:11" ht="15" hidden="1" thickBot="1" x14ac:dyDescent="0.35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9"/>
    </row>
    <row r="129" spans="1:11" ht="15" hidden="1" thickBot="1" x14ac:dyDescent="0.35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9"/>
    </row>
    <row r="130" spans="1:11" ht="15" hidden="1" thickBot="1" x14ac:dyDescent="0.35">
      <c r="A130" s="97"/>
      <c r="B130" s="98"/>
      <c r="C130" s="98"/>
      <c r="D130" s="98"/>
      <c r="E130" s="98"/>
      <c r="F130" s="98"/>
      <c r="G130" s="98"/>
      <c r="H130" s="98"/>
      <c r="I130" s="98"/>
      <c r="J130" s="98"/>
      <c r="K130" s="99"/>
    </row>
    <row r="131" spans="1:11" ht="15" hidden="1" thickBot="1" x14ac:dyDescent="0.35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9"/>
    </row>
    <row r="132" spans="1:11" ht="15" hidden="1" thickBot="1" x14ac:dyDescent="0.35">
      <c r="A132" s="97"/>
      <c r="B132" s="98"/>
      <c r="C132" s="98"/>
      <c r="D132" s="98"/>
      <c r="E132" s="98"/>
      <c r="F132" s="98"/>
      <c r="G132" s="98"/>
      <c r="H132" s="98"/>
      <c r="I132" s="98"/>
      <c r="J132" s="98"/>
      <c r="K132" s="99"/>
    </row>
    <row r="133" spans="1:11" ht="15" hidden="1" thickBot="1" x14ac:dyDescent="0.35">
      <c r="A133" s="97"/>
      <c r="B133" s="98"/>
      <c r="C133" s="98"/>
      <c r="D133" s="98"/>
      <c r="E133" s="98"/>
      <c r="F133" s="98"/>
      <c r="G133" s="98"/>
      <c r="H133" s="98"/>
      <c r="I133" s="98"/>
      <c r="J133" s="98"/>
      <c r="K133" s="99"/>
    </row>
    <row r="134" spans="1:11" ht="15" hidden="1" thickBot="1" x14ac:dyDescent="0.35">
      <c r="A134" s="97"/>
      <c r="B134" s="98"/>
      <c r="C134" s="98"/>
      <c r="D134" s="98"/>
      <c r="E134" s="98"/>
      <c r="F134" s="98"/>
      <c r="G134" s="98"/>
      <c r="H134" s="98"/>
      <c r="I134" s="98"/>
      <c r="J134" s="98"/>
      <c r="K134" s="99"/>
    </row>
    <row r="135" spans="1:11" ht="15" hidden="1" thickBot="1" x14ac:dyDescent="0.35">
      <c r="A135" s="97"/>
      <c r="B135" s="98"/>
      <c r="C135" s="98"/>
      <c r="D135" s="98"/>
      <c r="E135" s="98"/>
      <c r="F135" s="98"/>
      <c r="G135" s="98"/>
      <c r="H135" s="98"/>
      <c r="I135" s="98"/>
      <c r="J135" s="98"/>
      <c r="K135" s="99"/>
    </row>
    <row r="136" spans="1:11" ht="15" hidden="1" thickBot="1" x14ac:dyDescent="0.3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9"/>
    </row>
    <row r="137" spans="1:11" ht="15" hidden="1" thickBot="1" x14ac:dyDescent="0.35">
      <c r="A137" s="97"/>
      <c r="B137" s="98"/>
      <c r="C137" s="98"/>
      <c r="D137" s="98"/>
      <c r="E137" s="98"/>
      <c r="F137" s="98"/>
      <c r="G137" s="98"/>
      <c r="H137" s="98"/>
      <c r="I137" s="98"/>
      <c r="J137" s="98"/>
      <c r="K137" s="99"/>
    </row>
    <row r="138" spans="1:11" ht="15" hidden="1" thickBot="1" x14ac:dyDescent="0.35">
      <c r="A138" s="97"/>
      <c r="B138" s="98"/>
      <c r="C138" s="98"/>
      <c r="D138" s="98"/>
      <c r="E138" s="98"/>
      <c r="F138" s="98"/>
      <c r="G138" s="98"/>
      <c r="H138" s="98"/>
      <c r="I138" s="98"/>
      <c r="J138" s="98"/>
      <c r="K138" s="99"/>
    </row>
    <row r="139" spans="1:11" ht="15" hidden="1" thickBot="1" x14ac:dyDescent="0.35">
      <c r="A139" s="97"/>
      <c r="B139" s="98"/>
      <c r="C139" s="98"/>
      <c r="D139" s="98"/>
      <c r="E139" s="98"/>
      <c r="F139" s="98"/>
      <c r="G139" s="98"/>
      <c r="H139" s="98"/>
      <c r="I139" s="98"/>
      <c r="J139" s="98"/>
      <c r="K139" s="99"/>
    </row>
    <row r="140" spans="1:11" ht="15" hidden="1" thickBot="1" x14ac:dyDescent="0.35">
      <c r="A140" s="97"/>
      <c r="B140" s="98"/>
      <c r="C140" s="98"/>
      <c r="D140" s="98"/>
      <c r="E140" s="98"/>
      <c r="F140" s="98"/>
      <c r="G140" s="98"/>
      <c r="H140" s="98"/>
      <c r="I140" s="98"/>
      <c r="J140" s="98"/>
      <c r="K140" s="99"/>
    </row>
    <row r="141" spans="1:11" ht="4.8" customHeight="1" thickBot="1" x14ac:dyDescent="0.35">
      <c r="A141" s="97"/>
      <c r="B141" s="98"/>
      <c r="C141" s="98"/>
      <c r="D141" s="98"/>
      <c r="E141" s="98"/>
      <c r="F141" s="98"/>
      <c r="G141" s="98"/>
      <c r="H141" s="98"/>
      <c r="I141" s="98"/>
      <c r="J141" s="98"/>
      <c r="K141" s="99"/>
    </row>
    <row r="142" spans="1:11" ht="15" thickBot="1" x14ac:dyDescent="0.35">
      <c r="A142" s="46" t="s">
        <v>77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74"/>
    </row>
    <row r="143" spans="1:11" ht="29.4" thickBot="1" x14ac:dyDescent="0.35">
      <c r="A143" s="39" t="s">
        <v>1</v>
      </c>
      <c r="B143" s="114" t="s">
        <v>10</v>
      </c>
      <c r="C143" s="114"/>
      <c r="D143" s="114"/>
      <c r="E143" s="114"/>
      <c r="F143" s="114"/>
      <c r="G143" s="114"/>
      <c r="H143" s="114" t="s">
        <v>2</v>
      </c>
      <c r="I143" s="114"/>
      <c r="J143" s="115" t="s">
        <v>78</v>
      </c>
      <c r="K143" s="116" t="s">
        <v>11</v>
      </c>
    </row>
    <row r="144" spans="1:11" x14ac:dyDescent="0.3">
      <c r="A144" s="109">
        <v>1415</v>
      </c>
      <c r="B144" s="125" t="s">
        <v>6</v>
      </c>
      <c r="C144" s="126"/>
      <c r="D144" s="126"/>
      <c r="E144" s="126"/>
      <c r="F144" s="126"/>
      <c r="G144" s="126"/>
      <c r="H144" s="127"/>
      <c r="I144" s="128"/>
      <c r="J144" s="129">
        <f>J145</f>
        <v>13200</v>
      </c>
      <c r="K144" s="130">
        <f>K145</f>
        <v>13200</v>
      </c>
    </row>
    <row r="145" spans="1:11" x14ac:dyDescent="0.3">
      <c r="A145" s="76" t="s">
        <v>68</v>
      </c>
      <c r="B145" s="50" t="s">
        <v>69</v>
      </c>
      <c r="C145" s="51"/>
      <c r="D145" s="51"/>
      <c r="E145" s="51"/>
      <c r="F145" s="51"/>
      <c r="G145" s="51"/>
      <c r="H145" s="9"/>
      <c r="I145" s="20"/>
      <c r="J145" s="6">
        <f>SUM(J146:J146)</f>
        <v>13200</v>
      </c>
      <c r="K145" s="82">
        <f>SUM(K146:K146)</f>
        <v>13200</v>
      </c>
    </row>
    <row r="146" spans="1:11" x14ac:dyDescent="0.3">
      <c r="A146" s="87"/>
      <c r="B146" s="17" t="s">
        <v>138</v>
      </c>
      <c r="C146" s="12"/>
      <c r="D146" s="12"/>
      <c r="E146" s="12"/>
      <c r="F146" s="12"/>
      <c r="G146" s="12"/>
      <c r="H146" s="73" t="s">
        <v>114</v>
      </c>
      <c r="I146" s="19"/>
      <c r="J146" s="18">
        <v>13200</v>
      </c>
      <c r="K146" s="88">
        <v>13200</v>
      </c>
    </row>
    <row r="147" spans="1:11" x14ac:dyDescent="0.3">
      <c r="A147" s="95"/>
      <c r="B147" s="69" t="s">
        <v>57</v>
      </c>
      <c r="C147" s="70"/>
      <c r="D147" s="70"/>
      <c r="E147" s="70"/>
      <c r="F147" s="70"/>
      <c r="G147" s="70"/>
      <c r="H147" s="22"/>
      <c r="I147" s="23"/>
      <c r="J147" s="11">
        <f>SUM(J144)</f>
        <v>13200</v>
      </c>
      <c r="K147" s="96">
        <f>SUM(K144)</f>
        <v>13200</v>
      </c>
    </row>
    <row r="148" spans="1:11" x14ac:dyDescent="0.3">
      <c r="A148" s="75">
        <v>1432</v>
      </c>
      <c r="B148" s="57" t="s">
        <v>139</v>
      </c>
      <c r="C148" s="58"/>
      <c r="D148" s="58"/>
      <c r="E148" s="58"/>
      <c r="F148" s="58"/>
      <c r="G148" s="58"/>
      <c r="H148" s="15"/>
      <c r="I148" s="16"/>
      <c r="J148" s="5">
        <f>J149+J151</f>
        <v>28258</v>
      </c>
      <c r="K148" s="81">
        <f>K149+K151</f>
        <v>28257.5</v>
      </c>
    </row>
    <row r="149" spans="1:11" x14ac:dyDescent="0.3">
      <c r="A149" s="76" t="s">
        <v>140</v>
      </c>
      <c r="B149" s="50" t="s">
        <v>141</v>
      </c>
      <c r="C149" s="51"/>
      <c r="D149" s="51"/>
      <c r="E149" s="51"/>
      <c r="F149" s="51"/>
      <c r="G149" s="51"/>
      <c r="H149" s="9"/>
      <c r="I149" s="20"/>
      <c r="J149" s="6">
        <f>SUM(J150:J150)</f>
        <v>26000</v>
      </c>
      <c r="K149" s="82">
        <v>26000</v>
      </c>
    </row>
    <row r="150" spans="1:11" x14ac:dyDescent="0.3">
      <c r="A150" s="87"/>
      <c r="B150" s="17" t="s">
        <v>142</v>
      </c>
      <c r="C150" s="12"/>
      <c r="D150" s="12"/>
      <c r="E150" s="12"/>
      <c r="F150" s="12"/>
      <c r="G150" s="12"/>
      <c r="H150" s="19" t="s">
        <v>58</v>
      </c>
      <c r="I150" s="19"/>
      <c r="J150" s="18">
        <v>26000</v>
      </c>
      <c r="K150" s="88">
        <v>26000</v>
      </c>
    </row>
    <row r="151" spans="1:11" x14ac:dyDescent="0.3">
      <c r="A151" s="76" t="s">
        <v>143</v>
      </c>
      <c r="B151" s="50" t="s">
        <v>144</v>
      </c>
      <c r="C151" s="51"/>
      <c r="D151" s="51"/>
      <c r="E151" s="51"/>
      <c r="F151" s="51"/>
      <c r="G151" s="51"/>
      <c r="H151" s="9"/>
      <c r="I151" s="20"/>
      <c r="J151" s="6">
        <v>2258</v>
      </c>
      <c r="K151" s="82">
        <v>2257.5</v>
      </c>
    </row>
    <row r="152" spans="1:11" x14ac:dyDescent="0.3">
      <c r="A152" s="87"/>
      <c r="B152" s="17" t="s">
        <v>142</v>
      </c>
      <c r="C152" s="12"/>
      <c r="D152" s="12"/>
      <c r="E152" s="12"/>
      <c r="F152" s="12"/>
      <c r="G152" s="12"/>
      <c r="H152" s="19" t="s">
        <v>58</v>
      </c>
      <c r="I152" s="19"/>
      <c r="J152" s="18">
        <v>2258</v>
      </c>
      <c r="K152" s="88">
        <v>2257.5</v>
      </c>
    </row>
    <row r="153" spans="1:11" ht="17.399999999999999" customHeight="1" thickBot="1" x14ac:dyDescent="0.35">
      <c r="A153" s="100"/>
      <c r="B153" s="101" t="s">
        <v>76</v>
      </c>
      <c r="C153" s="102"/>
      <c r="D153" s="102"/>
      <c r="E153" s="102"/>
      <c r="F153" s="102"/>
      <c r="G153" s="102"/>
      <c r="H153" s="103"/>
      <c r="I153" s="104"/>
      <c r="J153" s="105">
        <f>SUM(J148)</f>
        <v>28258</v>
      </c>
      <c r="K153" s="106">
        <f>SUM(K148)</f>
        <v>28257.5</v>
      </c>
    </row>
  </sheetData>
  <mergeCells count="90">
    <mergeCell ref="B149:G149"/>
    <mergeCell ref="B153:G153"/>
    <mergeCell ref="B147:G147"/>
    <mergeCell ref="A142:J142"/>
    <mergeCell ref="B143:G143"/>
    <mergeCell ref="H143:I143"/>
    <mergeCell ref="B144:G144"/>
    <mergeCell ref="B145:G145"/>
    <mergeCell ref="B151:G151"/>
    <mergeCell ref="B113:G113"/>
    <mergeCell ref="B101:G101"/>
    <mergeCell ref="H89:I89"/>
    <mergeCell ref="B59:H59"/>
    <mergeCell ref="B148:G148"/>
    <mergeCell ref="B119:G119"/>
    <mergeCell ref="B118:G118"/>
    <mergeCell ref="B106:G106"/>
    <mergeCell ref="B103:G103"/>
    <mergeCell ref="B78:G78"/>
    <mergeCell ref="B90:G90"/>
    <mergeCell ref="B91:G91"/>
    <mergeCell ref="B92:G92"/>
    <mergeCell ref="B93:G93"/>
    <mergeCell ref="B89:G89"/>
    <mergeCell ref="A88:J88"/>
    <mergeCell ref="B94:G94"/>
    <mergeCell ref="B99:G99"/>
    <mergeCell ref="B100:G100"/>
    <mergeCell ref="B104:G104"/>
    <mergeCell ref="B111:G111"/>
    <mergeCell ref="B95:G95"/>
    <mergeCell ref="B96:G96"/>
    <mergeCell ref="B97:G97"/>
    <mergeCell ref="H45:I45"/>
    <mergeCell ref="B28:G28"/>
    <mergeCell ref="B56:G56"/>
    <mergeCell ref="B57:G57"/>
    <mergeCell ref="B72:G72"/>
    <mergeCell ref="B63:G63"/>
    <mergeCell ref="B64:G64"/>
    <mergeCell ref="B58:G58"/>
    <mergeCell ref="B60:G60"/>
    <mergeCell ref="B61:G61"/>
    <mergeCell ref="B62:G62"/>
    <mergeCell ref="B66:G66"/>
    <mergeCell ref="B67:G67"/>
    <mergeCell ref="B68:G68"/>
    <mergeCell ref="B69:G69"/>
    <mergeCell ref="B70:G70"/>
    <mergeCell ref="B29:G29"/>
    <mergeCell ref="B30:G30"/>
    <mergeCell ref="B31:G31"/>
    <mergeCell ref="B32:G32"/>
    <mergeCell ref="A44:J44"/>
    <mergeCell ref="B47:G47"/>
    <mergeCell ref="B53:G53"/>
    <mergeCell ref="B33:G33"/>
    <mergeCell ref="B34:G34"/>
    <mergeCell ref="B35:G35"/>
    <mergeCell ref="B45:G45"/>
    <mergeCell ref="B73:G73"/>
    <mergeCell ref="B74:G74"/>
    <mergeCell ref="B76:G76"/>
    <mergeCell ref="B77:G77"/>
    <mergeCell ref="B65:G65"/>
    <mergeCell ref="B71:G71"/>
    <mergeCell ref="B48:G48"/>
    <mergeCell ref="B49:G49"/>
    <mergeCell ref="B52:G52"/>
    <mergeCell ref="B10:I10"/>
    <mergeCell ref="B11:I11"/>
    <mergeCell ref="B12:G12"/>
    <mergeCell ref="H23:I23"/>
    <mergeCell ref="B13:G13"/>
    <mergeCell ref="B14:G14"/>
    <mergeCell ref="B15:G15"/>
    <mergeCell ref="B20:G20"/>
    <mergeCell ref="H12:I15"/>
    <mergeCell ref="B27:D27"/>
    <mergeCell ref="B23:G23"/>
    <mergeCell ref="B36:G36"/>
    <mergeCell ref="B46:G46"/>
    <mergeCell ref="A1:G1"/>
    <mergeCell ref="A2:G2"/>
    <mergeCell ref="A7:G7"/>
    <mergeCell ref="A8:J8"/>
    <mergeCell ref="B9:G9"/>
    <mergeCell ref="H9:I9"/>
    <mergeCell ref="A3:G3"/>
    <mergeCell ref="A6:G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838200</xdr:colOff>
                <xdr:row>2</xdr:row>
                <xdr:rowOff>45720</xdr:rowOff>
              </from>
              <to>
                <xdr:col>1</xdr:col>
                <xdr:colOff>259080</xdr:colOff>
                <xdr:row>4</xdr:row>
                <xdr:rowOff>76200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Donacije 2023.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Cetina</dc:creator>
  <cp:lastModifiedBy>Općina Omisalj</cp:lastModifiedBy>
  <cp:lastPrinted>2024-01-29T10:24:52Z</cp:lastPrinted>
  <dcterms:created xsi:type="dcterms:W3CDTF">2018-02-14T10:23:52Z</dcterms:created>
  <dcterms:modified xsi:type="dcterms:W3CDTF">2024-01-29T10:27:22Z</dcterms:modified>
</cp:coreProperties>
</file>