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02ad.omisalj.hr\omisaljdijeljeno\Dokumenti\POSAO_BITNO\ANA_2018-2022 + Fiskalna odgovornost\2018. - 2022\ANA - Izvještaj o DONACIJAMA\"/>
    </mc:Choice>
  </mc:AlternateContent>
  <xr:revisionPtr revIDLastSave="0" documentId="13_ncr:1_{ED9265DF-315B-4B39-8BBA-906A2AA169C8}" xr6:coauthVersionLast="47" xr6:coauthVersionMax="47" xr10:uidLastSave="{00000000-0000-0000-0000-000000000000}"/>
  <bookViews>
    <workbookView xWindow="420" yWindow="84" windowWidth="22668" windowHeight="12156" xr2:uid="{00000000-000D-0000-FFFF-FFFF00000000}"/>
  </bookViews>
  <sheets>
    <sheet name="Donacije 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136" i="1"/>
  <c r="D136" i="1"/>
  <c r="E134" i="1"/>
  <c r="D134" i="1"/>
  <c r="E131" i="1"/>
  <c r="D131" i="1"/>
  <c r="E129" i="1"/>
  <c r="D129" i="1"/>
  <c r="E140" i="1"/>
  <c r="E139" i="1" s="1"/>
  <c r="E142" i="1" s="1"/>
  <c r="D140" i="1"/>
  <c r="D139" i="1" s="1"/>
  <c r="D142" i="1" s="1"/>
  <c r="E144" i="1"/>
  <c r="E143" i="1" s="1"/>
  <c r="E146" i="1" s="1"/>
  <c r="D144" i="1"/>
  <c r="D143" i="1" s="1"/>
  <c r="D146" i="1" s="1"/>
  <c r="E123" i="1"/>
  <c r="D123" i="1"/>
  <c r="E27" i="1"/>
  <c r="D27" i="1"/>
  <c r="E25" i="1"/>
  <c r="D25" i="1"/>
  <c r="E20" i="1"/>
  <c r="D20" i="1"/>
  <c r="E18" i="1"/>
  <c r="D18" i="1"/>
  <c r="E120" i="1"/>
  <c r="D120" i="1"/>
  <c r="E118" i="1"/>
  <c r="D118" i="1"/>
  <c r="E116" i="1"/>
  <c r="D116" i="1"/>
  <c r="E110" i="1"/>
  <c r="E109" i="1" s="1"/>
  <c r="D110" i="1"/>
  <c r="D109" i="1" s="1"/>
  <c r="E103" i="1"/>
  <c r="D103" i="1"/>
  <c r="E56" i="1"/>
  <c r="D56" i="1"/>
  <c r="E51" i="1"/>
  <c r="D51" i="1"/>
  <c r="E48" i="1"/>
  <c r="D48" i="1"/>
  <c r="E46" i="1"/>
  <c r="D46" i="1"/>
  <c r="E44" i="1"/>
  <c r="D44" i="1"/>
  <c r="E32" i="1"/>
  <c r="D32" i="1"/>
  <c r="E22" i="1"/>
  <c r="D22" i="1"/>
  <c r="E12" i="1"/>
  <c r="D12" i="1"/>
  <c r="E126" i="1"/>
  <c r="D126" i="1"/>
  <c r="D133" i="1" l="1"/>
  <c r="E133" i="1"/>
  <c r="D115" i="1"/>
  <c r="E115" i="1"/>
  <c r="D24" i="1"/>
  <c r="E24" i="1"/>
  <c r="E11" i="1"/>
  <c r="D11" i="1"/>
  <c r="E99" i="1"/>
  <c r="E96" i="1"/>
  <c r="E89" i="1"/>
  <c r="E79" i="1"/>
  <c r="E70" i="1"/>
  <c r="E63" i="1"/>
  <c r="E41" i="1"/>
  <c r="E34" i="1"/>
  <c r="D99" i="1"/>
  <c r="D96" i="1"/>
  <c r="D89" i="1"/>
  <c r="D79" i="1"/>
  <c r="D70" i="1"/>
  <c r="D63" i="1"/>
  <c r="D41" i="1"/>
  <c r="D34" i="1"/>
  <c r="D122" i="1"/>
  <c r="D60" i="1"/>
  <c r="E122" i="1"/>
  <c r="E60" i="1"/>
  <c r="E31" i="1" l="1"/>
  <c r="D31" i="1"/>
  <c r="E125" i="1"/>
  <c r="D125" i="1"/>
  <c r="E138" i="1" l="1"/>
  <c r="D138" i="1"/>
</calcChain>
</file>

<file path=xl/sharedStrings.xml><?xml version="1.0" encoding="utf-8"?>
<sst xmlns="http://schemas.openxmlformats.org/spreadsheetml/2006/main" count="210" uniqueCount="170">
  <si>
    <t>PRIMORSKO-GORANSKA ŽUPANIJA</t>
  </si>
  <si>
    <t>DONACIJA</t>
  </si>
  <si>
    <t>AKTIVNOSTI PREDSTAVNIČKOG TIJELA</t>
  </si>
  <si>
    <t>HDZ</t>
  </si>
  <si>
    <t>SDP</t>
  </si>
  <si>
    <t>PROMICANJE KULTURE</t>
  </si>
  <si>
    <t>A140117</t>
  </si>
  <si>
    <t>KORISNIK DONACIJE</t>
  </si>
  <si>
    <t>A140118</t>
  </si>
  <si>
    <t>OPĆINSKE NAGRADE</t>
  </si>
  <si>
    <t xml:space="preserve">Odluka Općinskog vijeća </t>
  </si>
  <si>
    <t>DRUŠTVO ZA POLJEPŠAVANJE OMIŠLJA</t>
  </si>
  <si>
    <t>BRANITELJSKE UDRUGE</t>
  </si>
  <si>
    <t>ZAŠTITA ŽIVOTINJA</t>
  </si>
  <si>
    <t>FELIX</t>
  </si>
  <si>
    <t>UDRUGA PROIZVOĐAČA MEDA OD KADULJE</t>
  </si>
  <si>
    <t>RK OMIŠALJ</t>
  </si>
  <si>
    <t>VK GLAGOLJAŠ</t>
  </si>
  <si>
    <t>NK OŠK</t>
  </si>
  <si>
    <t>BK TRSTENA</t>
  </si>
  <si>
    <t>NK KRK</t>
  </si>
  <si>
    <t>TEHNIČKA KULTURA I REKREACIJA</t>
  </si>
  <si>
    <t>KLUB 60+</t>
  </si>
  <si>
    <t>DOBROVOLJNO VATROGASNO DRUŠTVO</t>
  </si>
  <si>
    <t>A161030</t>
  </si>
  <si>
    <t>TJELESNA I TEHNIČKA ZAŠTITA</t>
  </si>
  <si>
    <t>Ugovor o sufinanc.programa i projekata od interesa za opće dobro</t>
  </si>
  <si>
    <t>AUTO KLUB KRK</t>
  </si>
  <si>
    <t>DVD NJIVICE</t>
  </si>
  <si>
    <t xml:space="preserve">             REPUBLIKA HRVATSKA</t>
  </si>
  <si>
    <t xml:space="preserve">                 OPĆINA OMIŠALJ</t>
  </si>
  <si>
    <t>UKUPNO - konto 3811</t>
  </si>
  <si>
    <t>MALA GOSPOJA</t>
  </si>
  <si>
    <t>PROGRAM SUZBIJANJA ŠTETE OD DIVLJIH ŽIVOTINJA</t>
  </si>
  <si>
    <t>K.U.BABANI OMIŠALJ</t>
  </si>
  <si>
    <t>K.U. OMIŠJANSKI BABANI</t>
  </si>
  <si>
    <t>STOMORINA</t>
  </si>
  <si>
    <t>HSP</t>
  </si>
  <si>
    <t>A161043</t>
  </si>
  <si>
    <t>UKUPNO - konto 3821</t>
  </si>
  <si>
    <t>Ugovor</t>
  </si>
  <si>
    <t xml:space="preserve">HNS </t>
  </si>
  <si>
    <t>KRČKA BESEDA</t>
  </si>
  <si>
    <t>S.T.A. PILATES</t>
  </si>
  <si>
    <t>MOJ PRIJATELJ NJIVICE</t>
  </si>
  <si>
    <t>A140204</t>
  </si>
  <si>
    <t>NACIONALNE MANJINE I VJERSKE ZAJEDNICE</t>
  </si>
  <si>
    <t>TURIZAM</t>
  </si>
  <si>
    <t>A160907</t>
  </si>
  <si>
    <t>TZ OTOKA KRKA</t>
  </si>
  <si>
    <t>TEKUĆE DONACIJE U NOVCU</t>
  </si>
  <si>
    <t>UKUPNO - konto 3822</t>
  </si>
  <si>
    <t>ŽENSKA KLAPA VEJANKE</t>
  </si>
  <si>
    <t>OTVORENO KAZALIŠTE OMIŠALJ</t>
  </si>
  <si>
    <t>A170157</t>
  </si>
  <si>
    <t>OBITELJ ZA MLADE</t>
  </si>
  <si>
    <t>A170156</t>
  </si>
  <si>
    <t>A170158</t>
  </si>
  <si>
    <t>A170154</t>
  </si>
  <si>
    <t>ČUVANJE ZDRAVLJA I SOCIJALNA SKRB</t>
  </si>
  <si>
    <t>A170161</t>
  </si>
  <si>
    <t>UDRUGA OSOBA S MIŠIĆNOM DISTROFIJOM PGŽ</t>
  </si>
  <si>
    <t>UDRUGA INVALIDA RADA RIJEKA</t>
  </si>
  <si>
    <t>POTPORE SPORTSKIM UDRUGAMA</t>
  </si>
  <si>
    <t>A170155</t>
  </si>
  <si>
    <t>TK NJIVICE</t>
  </si>
  <si>
    <t>KICKBOXING KLUB OMIŠALJ</t>
  </si>
  <si>
    <t>BIG OM</t>
  </si>
  <si>
    <t>ZUBATAC</t>
  </si>
  <si>
    <t>A170159</t>
  </si>
  <si>
    <t>A170160</t>
  </si>
  <si>
    <t>DVD NJIVICE POMLADAK</t>
  </si>
  <si>
    <t>SUFINANCIRANJE RADA HOSPICIJA</t>
  </si>
  <si>
    <t>CRVENI KRIŽ I CARITAS</t>
  </si>
  <si>
    <t>Ugovor o donaciji</t>
  </si>
  <si>
    <t>A160242</t>
  </si>
  <si>
    <t>FESTIVAL OMIŠLJANSKA ROZETA</t>
  </si>
  <si>
    <t>JAVNE POTREBE</t>
  </si>
  <si>
    <t>ZDRAVSTVENA ZAŠTITA</t>
  </si>
  <si>
    <t>A170165</t>
  </si>
  <si>
    <t>ODRŽAVANJE I UREĐENJE POMORSKOG DOBRA</t>
  </si>
  <si>
    <t>A170143</t>
  </si>
  <si>
    <t>REDOVNO ODRŽAVANJE POMORSKOG DOBRA</t>
  </si>
  <si>
    <t>ORGANIZIRANJE I PROVOĐENJE ZAŠTITE I SPAŠAVANJA</t>
  </si>
  <si>
    <t>A161000</t>
  </si>
  <si>
    <t>VATROGASNA ZAJEDNICA</t>
  </si>
  <si>
    <t>A160900</t>
  </si>
  <si>
    <t>AVIO OGLAŠAVANJE</t>
  </si>
  <si>
    <t>A170179</t>
  </si>
  <si>
    <t>PVZ - otoka Krka</t>
  </si>
  <si>
    <t>GSS</t>
  </si>
  <si>
    <t>ZAŠTITA OKOLIŠA</t>
  </si>
  <si>
    <t>A170184</t>
  </si>
  <si>
    <t>ENERGETSKA UČINKOVITOST</t>
  </si>
  <si>
    <t>A170178</t>
  </si>
  <si>
    <t>PROGRAMI ZA DJECU I MLADE</t>
  </si>
  <si>
    <t>OSTALO U KULTURI</t>
  </si>
  <si>
    <t>A170189</t>
  </si>
  <si>
    <t>A17190</t>
  </si>
  <si>
    <t>KULTURNO-UMJETNIČKI AMATERIZAM</t>
  </si>
  <si>
    <t>KUD IVE JURJEVIĆ</t>
  </si>
  <si>
    <t>FD NJIVICE</t>
  </si>
  <si>
    <t>A170191</t>
  </si>
  <si>
    <t>INTERDISCIPLINARNE I NOVE KULTURNE PRAKSE</t>
  </si>
  <si>
    <t>MARTINA ŠVER</t>
  </si>
  <si>
    <t>A170192</t>
  </si>
  <si>
    <t>GLAZBENA UMJETNOST</t>
  </si>
  <si>
    <t>A170194</t>
  </si>
  <si>
    <t>LIKOVNA UMJETNOST</t>
  </si>
  <si>
    <t>OBITELJ, DECA, MLADI</t>
  </si>
  <si>
    <t>GLAZBENI VRTULJAK</t>
  </si>
  <si>
    <t>ŠAHOVSKI KLUB KIJAC</t>
  </si>
  <si>
    <t>MK NJIVICE</t>
  </si>
  <si>
    <t>UDRUGA ANTIFAŠISTIČKIH BORACA I ANTIFAŠISTA OK</t>
  </si>
  <si>
    <t>UDRUGA VETERANA DOMOVINSKOG RATA OK</t>
  </si>
  <si>
    <t>ŠLJUKA 1924  OMIŠALJ</t>
  </si>
  <si>
    <t>UDRUGA PČELARA KADULJA OK</t>
  </si>
  <si>
    <t>DRUŠTVO PRIJATELJA HAJDUKA OK</t>
  </si>
  <si>
    <t>VINARI BUKALETA</t>
  </si>
  <si>
    <t>PLAVO BIJELI OTOK</t>
  </si>
  <si>
    <t>UMIROVLJENICI MALINSKA</t>
  </si>
  <si>
    <t>GLUHI I NAGLUHI PGŽ</t>
  </si>
  <si>
    <t>HVIDRA-A OK</t>
  </si>
  <si>
    <t>GM OMIŠALJ-NJIVICE</t>
  </si>
  <si>
    <t>KK KRK CROATIA</t>
  </si>
  <si>
    <t>A170173</t>
  </si>
  <si>
    <t>CB RADIO KLUB KRK</t>
  </si>
  <si>
    <t>A170162</t>
  </si>
  <si>
    <t>POMOĆI I POKROVITELJSTVA</t>
  </si>
  <si>
    <t>Ugovori  o donaciji</t>
  </si>
  <si>
    <t>DRUŠTVO ZA POLJEPŠAVANJE</t>
  </si>
  <si>
    <t>A170164</t>
  </si>
  <si>
    <t>SPECIJALISTIČKI PREGLEDI</t>
  </si>
  <si>
    <t>DRAMSKA I PLESNA UMJETNOST</t>
  </si>
  <si>
    <t>A140119</t>
  </si>
  <si>
    <t>PROVEDBA IZBORA I REFERENDUMA</t>
  </si>
  <si>
    <t>OSTALE DONACIJE U NOVCU</t>
  </si>
  <si>
    <t>A170205</t>
  </si>
  <si>
    <t>NAKLADNIČKA I REDOVNA DJELATNOST</t>
  </si>
  <si>
    <t>ANTIFAŠIST OK</t>
  </si>
  <si>
    <t>VETERANI OK</t>
  </si>
  <si>
    <t>UDVDR</t>
  </si>
  <si>
    <t>HUMANITARNA UDRUGA MIR</t>
  </si>
  <si>
    <t>STRELJAČKI KLUB MALINSKA</t>
  </si>
  <si>
    <t>UDRUGA TATA</t>
  </si>
  <si>
    <t>ANTIFAŠISTI</t>
  </si>
  <si>
    <t>GK OMIŠALJ</t>
  </si>
  <si>
    <t>A170201</t>
  </si>
  <si>
    <t>SPORTSKI TURNIRI</t>
  </si>
  <si>
    <t>KBK OMIŠALJ</t>
  </si>
  <si>
    <t>RAZVOJ SPORTA I REKREACIJE</t>
  </si>
  <si>
    <t>A170203</t>
  </si>
  <si>
    <t>SPORTSKE MANIFESTACIJE</t>
  </si>
  <si>
    <t>DAN OPĆINE</t>
  </si>
  <si>
    <t>TIHO ILIJIĆ</t>
  </si>
  <si>
    <t>FOKUS</t>
  </si>
  <si>
    <t>POPIS KORISNIKA DONACIJA I SPONZORSTAVA IZ PRORAČUNA OPĆINE OMIŠALJ ZA 2025. GODINU</t>
  </si>
  <si>
    <t>Odluka o raspoređivanju sredstava za financiranje političkih stranaka i članova izabranih s lista grupe birača zastupljenih u Općinskom vijeću Općine Omišalj</t>
  </si>
  <si>
    <t xml:space="preserve">Odluke Vlade RH i Općinskog vijeća </t>
  </si>
  <si>
    <t>Ugovori o donaciji</t>
  </si>
  <si>
    <t>Sufinanciranje rada - zakonska obveza + Ugovor o donaciji</t>
  </si>
  <si>
    <t>Kapitalne donacije građanima i kućanstvima</t>
  </si>
  <si>
    <t>Kapitalne donacije neprofitnim organizacijama</t>
  </si>
  <si>
    <t>TZ Kvarner</t>
  </si>
  <si>
    <r>
      <rPr>
        <sz val="11"/>
        <rFont val="Calibri"/>
        <family val="2"/>
        <charset val="238"/>
        <scheme val="minor"/>
      </rPr>
      <t>PVZ</t>
    </r>
    <r>
      <rPr>
        <b/>
        <sz val="11"/>
        <rFont val="Calibri"/>
        <family val="2"/>
        <charset val="238"/>
        <scheme val="minor"/>
      </rPr>
      <t xml:space="preserve"> - </t>
    </r>
    <r>
      <rPr>
        <sz val="11"/>
        <rFont val="Calibri"/>
        <family val="2"/>
        <charset val="238"/>
        <scheme val="minor"/>
      </rPr>
      <t>protupožarne aktivnosti</t>
    </r>
  </si>
  <si>
    <t>PROGRAM /
AKTIVNOST</t>
  </si>
  <si>
    <t>OSTVARENO
U 2025.</t>
  </si>
  <si>
    <t>PLANIRANO
U 2025.</t>
  </si>
  <si>
    <t>FINANCIRANJE POLITIČKIH STRANKI I ČLANOVA
IZABRANIH S LISTE GRUPE BIRAČA</t>
  </si>
  <si>
    <t>GOSPODARSTVO, POLJOPRIVREDA, HOBIZAM I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</si>
</sst>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2" borderId="0" xfId="0" applyFont="1" applyFill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/>
    <xf numFmtId="4" fontId="2" fillId="3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1" fillId="2" borderId="0" xfId="0" applyNumberFormat="1" applyFont="1" applyFill="1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807720</xdr:colOff>
          <xdr:row>2</xdr:row>
          <xdr:rowOff>38100</xdr:rowOff>
        </xdr:from>
        <xdr:to>
          <xdr:col>1</xdr:col>
          <xdr:colOff>312420</xdr:colOff>
          <xdr:row>4</xdr:row>
          <xdr:rowOff>182880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1"/>
  <sheetViews>
    <sheetView tabSelected="1" topLeftCell="A130" workbookViewId="0">
      <selection activeCell="F5" sqref="F5"/>
    </sheetView>
  </sheetViews>
  <sheetFormatPr defaultColWidth="9.109375" defaultRowHeight="14.4" x14ac:dyDescent="0.3"/>
  <cols>
    <col min="1" max="1" width="12.6640625" style="1" customWidth="1"/>
    <col min="2" max="2" width="50.6640625" style="1" customWidth="1"/>
    <col min="3" max="3" width="60.6640625" style="1" customWidth="1"/>
    <col min="4" max="4" width="14.6640625" style="1" customWidth="1"/>
    <col min="5" max="5" width="14.6640625" style="3" customWidth="1"/>
    <col min="6" max="16384" width="9.109375" style="1"/>
  </cols>
  <sheetData>
    <row r="1" spans="1:5" ht="17.100000000000001" customHeight="1" x14ac:dyDescent="0.3">
      <c r="A1" s="36" t="s">
        <v>29</v>
      </c>
      <c r="B1" s="36"/>
    </row>
    <row r="2" spans="1:5" ht="17.100000000000001" customHeight="1" x14ac:dyDescent="0.3">
      <c r="A2" s="36" t="s">
        <v>0</v>
      </c>
      <c r="B2" s="37"/>
    </row>
    <row r="3" spans="1:5" ht="17.100000000000001" customHeight="1" x14ac:dyDescent="0.3">
      <c r="A3" s="36"/>
      <c r="B3" s="36"/>
      <c r="E3" s="1"/>
    </row>
    <row r="4" spans="1:5" ht="17.100000000000001" customHeight="1" x14ac:dyDescent="0.3"/>
    <row r="5" spans="1:5" ht="17.100000000000001" customHeight="1" x14ac:dyDescent="0.3">
      <c r="A5" s="2"/>
    </row>
    <row r="6" spans="1:5" ht="17.100000000000001" customHeight="1" x14ac:dyDescent="0.3">
      <c r="A6" s="36" t="s">
        <v>30</v>
      </c>
      <c r="B6" s="36"/>
      <c r="E6" s="35"/>
    </row>
    <row r="7" spans="1:5" ht="5.0999999999999996" customHeight="1" x14ac:dyDescent="0.3">
      <c r="A7" s="2"/>
      <c r="B7" s="2"/>
    </row>
    <row r="8" spans="1:5" ht="30" customHeight="1" x14ac:dyDescent="0.3">
      <c r="A8" s="42" t="s">
        <v>156</v>
      </c>
      <c r="B8" s="42"/>
      <c r="C8" s="42"/>
      <c r="D8" s="42"/>
      <c r="E8" s="42"/>
    </row>
    <row r="9" spans="1:5" ht="17.100000000000001" customHeight="1" x14ac:dyDescent="0.3">
      <c r="A9" s="30"/>
      <c r="B9" s="30"/>
      <c r="C9" s="30"/>
      <c r="D9" s="30"/>
      <c r="E9" s="30"/>
    </row>
    <row r="10" spans="1:5" ht="35.1" customHeight="1" x14ac:dyDescent="0.3">
      <c r="A10" s="59" t="s">
        <v>165</v>
      </c>
      <c r="B10" s="55" t="s">
        <v>7</v>
      </c>
      <c r="C10" s="55" t="s">
        <v>1</v>
      </c>
      <c r="D10" s="59" t="s">
        <v>167</v>
      </c>
      <c r="E10" s="60" t="s">
        <v>166</v>
      </c>
    </row>
    <row r="11" spans="1:5" ht="17.100000000000001" customHeight="1" x14ac:dyDescent="0.3">
      <c r="A11" s="6">
        <v>1414</v>
      </c>
      <c r="B11" s="26" t="s">
        <v>2</v>
      </c>
      <c r="C11" s="29"/>
      <c r="D11" s="8">
        <f>D12+D18+D20+D22</f>
        <v>20340</v>
      </c>
      <c r="E11" s="8">
        <f>E12+E18+E20+E22</f>
        <v>20337.78</v>
      </c>
    </row>
    <row r="12" spans="1:5" ht="35.1" customHeight="1" x14ac:dyDescent="0.3">
      <c r="A12" s="6" t="s">
        <v>6</v>
      </c>
      <c r="B12" s="27" t="s">
        <v>168</v>
      </c>
      <c r="C12" s="29"/>
      <c r="D12" s="8">
        <f>SUM(D13:D17)</f>
        <v>5850</v>
      </c>
      <c r="E12" s="8">
        <f>SUM(E13:E17)</f>
        <v>5850</v>
      </c>
    </row>
    <row r="13" spans="1:5" ht="17.100000000000001" customHeight="1" x14ac:dyDescent="0.3">
      <c r="A13" s="39"/>
      <c r="B13" s="10" t="s">
        <v>4</v>
      </c>
      <c r="C13" s="43" t="s">
        <v>157</v>
      </c>
      <c r="D13" s="9">
        <v>3470</v>
      </c>
      <c r="E13" s="9">
        <v>3470</v>
      </c>
    </row>
    <row r="14" spans="1:5" ht="17.100000000000001" customHeight="1" x14ac:dyDescent="0.3">
      <c r="A14" s="40"/>
      <c r="B14" s="10" t="s">
        <v>3</v>
      </c>
      <c r="C14" s="43"/>
      <c r="D14" s="9">
        <v>1030</v>
      </c>
      <c r="E14" s="9">
        <v>1030</v>
      </c>
    </row>
    <row r="15" spans="1:5" ht="17.100000000000001" customHeight="1" x14ac:dyDescent="0.3">
      <c r="A15" s="40"/>
      <c r="B15" s="10" t="s">
        <v>41</v>
      </c>
      <c r="C15" s="43"/>
      <c r="D15" s="9">
        <v>130</v>
      </c>
      <c r="E15" s="9">
        <v>130</v>
      </c>
    </row>
    <row r="16" spans="1:5" ht="17.100000000000001" customHeight="1" x14ac:dyDescent="0.3">
      <c r="A16" s="40"/>
      <c r="B16" s="10" t="s">
        <v>37</v>
      </c>
      <c r="C16" s="43"/>
      <c r="D16" s="9">
        <v>580</v>
      </c>
      <c r="E16" s="9">
        <v>580</v>
      </c>
    </row>
    <row r="17" spans="1:5" ht="17.100000000000001" customHeight="1" x14ac:dyDescent="0.3">
      <c r="A17" s="41"/>
      <c r="B17" s="28" t="s">
        <v>155</v>
      </c>
      <c r="C17" s="43"/>
      <c r="D17" s="9">
        <v>640</v>
      </c>
      <c r="E17" s="9">
        <v>640</v>
      </c>
    </row>
    <row r="18" spans="1:5" ht="17.100000000000001" customHeight="1" x14ac:dyDescent="0.3">
      <c r="A18" s="6" t="s">
        <v>8</v>
      </c>
      <c r="B18" s="11" t="s">
        <v>9</v>
      </c>
      <c r="C18" s="11"/>
      <c r="D18" s="12">
        <f>D19</f>
        <v>200</v>
      </c>
      <c r="E18" s="12">
        <f>E19</f>
        <v>200</v>
      </c>
    </row>
    <row r="19" spans="1:5" ht="17.100000000000001" customHeight="1" x14ac:dyDescent="0.3">
      <c r="A19" s="13"/>
      <c r="B19" s="14"/>
      <c r="C19" s="15" t="s">
        <v>10</v>
      </c>
      <c r="D19" s="16">
        <v>200</v>
      </c>
      <c r="E19" s="17">
        <v>200</v>
      </c>
    </row>
    <row r="20" spans="1:5" ht="17.100000000000001" customHeight="1" x14ac:dyDescent="0.3">
      <c r="A20" s="6" t="s">
        <v>134</v>
      </c>
      <c r="B20" s="11" t="s">
        <v>135</v>
      </c>
      <c r="C20" s="5"/>
      <c r="D20" s="12">
        <f>D21</f>
        <v>3125</v>
      </c>
      <c r="E20" s="12">
        <f>E21</f>
        <v>3124.18</v>
      </c>
    </row>
    <row r="21" spans="1:5" ht="17.100000000000001" customHeight="1" x14ac:dyDescent="0.3">
      <c r="A21" s="13"/>
      <c r="B21" s="14"/>
      <c r="C21" s="15" t="s">
        <v>158</v>
      </c>
      <c r="D21" s="16">
        <v>3125</v>
      </c>
      <c r="E21" s="17">
        <v>3124.18</v>
      </c>
    </row>
    <row r="22" spans="1:5" ht="17.100000000000001" customHeight="1" x14ac:dyDescent="0.3">
      <c r="A22" s="6" t="s">
        <v>45</v>
      </c>
      <c r="B22" s="11" t="s">
        <v>46</v>
      </c>
      <c r="C22" s="5"/>
      <c r="D22" s="12">
        <f>D23</f>
        <v>11165</v>
      </c>
      <c r="E22" s="18">
        <f>E23</f>
        <v>11163.6</v>
      </c>
    </row>
    <row r="23" spans="1:5" ht="17.100000000000001" customHeight="1" x14ac:dyDescent="0.3">
      <c r="A23" s="13"/>
      <c r="B23" s="15"/>
      <c r="C23" s="15" t="s">
        <v>159</v>
      </c>
      <c r="D23" s="16">
        <v>11165</v>
      </c>
      <c r="E23" s="17">
        <v>11163.6</v>
      </c>
    </row>
    <row r="24" spans="1:5" ht="17.100000000000001" customHeight="1" x14ac:dyDescent="0.3">
      <c r="A24" s="6">
        <v>1421</v>
      </c>
      <c r="B24" s="11" t="s">
        <v>5</v>
      </c>
      <c r="C24" s="5"/>
      <c r="D24" s="12">
        <f>D25+D27+D29</f>
        <v>24700</v>
      </c>
      <c r="E24" s="12">
        <f>E25+E27+E29</f>
        <v>24700</v>
      </c>
    </row>
    <row r="25" spans="1:5" ht="17.100000000000001" customHeight="1" x14ac:dyDescent="0.3">
      <c r="A25" s="6" t="s">
        <v>75</v>
      </c>
      <c r="B25" s="11" t="s">
        <v>76</v>
      </c>
      <c r="C25" s="5"/>
      <c r="D25" s="12">
        <f>D26</f>
        <v>2000</v>
      </c>
      <c r="E25" s="12">
        <f>E26</f>
        <v>2000</v>
      </c>
    </row>
    <row r="26" spans="1:5" ht="17.100000000000001" customHeight="1" x14ac:dyDescent="0.3">
      <c r="A26" s="13"/>
      <c r="B26" s="14"/>
      <c r="C26" s="15" t="s">
        <v>10</v>
      </c>
      <c r="D26" s="16">
        <v>2000</v>
      </c>
      <c r="E26" s="16">
        <v>2000</v>
      </c>
    </row>
    <row r="27" spans="1:5" ht="17.100000000000001" customHeight="1" x14ac:dyDescent="0.3">
      <c r="A27" s="6" t="s">
        <v>94</v>
      </c>
      <c r="B27" s="11" t="s">
        <v>95</v>
      </c>
      <c r="C27" s="5"/>
      <c r="D27" s="12">
        <f>D28</f>
        <v>2700</v>
      </c>
      <c r="E27" s="12">
        <f>E28</f>
        <v>2700</v>
      </c>
    </row>
    <row r="28" spans="1:5" ht="17.100000000000001" customHeight="1" x14ac:dyDescent="0.3">
      <c r="A28" s="13"/>
      <c r="B28" s="14"/>
      <c r="C28" s="15" t="s">
        <v>10</v>
      </c>
      <c r="D28" s="16">
        <v>2700</v>
      </c>
      <c r="E28" s="16">
        <v>2700</v>
      </c>
    </row>
    <row r="29" spans="1:5" ht="17.100000000000001" customHeight="1" x14ac:dyDescent="0.3">
      <c r="A29" s="6" t="s">
        <v>88</v>
      </c>
      <c r="B29" s="11" t="s">
        <v>96</v>
      </c>
      <c r="C29" s="5"/>
      <c r="D29" s="12">
        <f>D30</f>
        <v>20000</v>
      </c>
      <c r="E29" s="12">
        <f>E30</f>
        <v>20000</v>
      </c>
    </row>
    <row r="30" spans="1:5" ht="17.100000000000001" customHeight="1" x14ac:dyDescent="0.3">
      <c r="A30" s="13"/>
      <c r="B30" s="14"/>
      <c r="C30" s="15" t="s">
        <v>10</v>
      </c>
      <c r="D30" s="16">
        <v>20000</v>
      </c>
      <c r="E30" s="16">
        <v>20000</v>
      </c>
    </row>
    <row r="31" spans="1:5" ht="17.100000000000001" customHeight="1" x14ac:dyDescent="0.3">
      <c r="A31" s="6">
        <v>1453</v>
      </c>
      <c r="B31" s="11" t="s">
        <v>77</v>
      </c>
      <c r="C31" s="5"/>
      <c r="D31" s="12">
        <f>D32+D34+D41+D44+D46+D48+D51+D56+D60+D63+D70+D79+D89+D96+D99+D103</f>
        <v>393500</v>
      </c>
      <c r="E31" s="12">
        <f>E32+E34+E41+E44+E46+E48+E51+E56+E60+E63+E70+E79+E89+E96+E99+E103</f>
        <v>382620.97999999992</v>
      </c>
    </row>
    <row r="32" spans="1:5" ht="17.100000000000001" customHeight="1" x14ac:dyDescent="0.3">
      <c r="A32" s="6" t="s">
        <v>97</v>
      </c>
      <c r="B32" s="11" t="s">
        <v>133</v>
      </c>
      <c r="C32" s="5"/>
      <c r="D32" s="12">
        <f>D33</f>
        <v>1550</v>
      </c>
      <c r="E32" s="12">
        <f>E33</f>
        <v>1543.58</v>
      </c>
    </row>
    <row r="33" spans="1:5" ht="17.100000000000001" customHeight="1" x14ac:dyDescent="0.3">
      <c r="A33" s="13"/>
      <c r="B33" s="15" t="s">
        <v>53</v>
      </c>
      <c r="C33" s="15" t="s">
        <v>26</v>
      </c>
      <c r="D33" s="16">
        <v>1550</v>
      </c>
      <c r="E33" s="16">
        <v>1543.58</v>
      </c>
    </row>
    <row r="34" spans="1:5" ht="17.100000000000001" customHeight="1" x14ac:dyDescent="0.3">
      <c r="A34" s="6" t="s">
        <v>98</v>
      </c>
      <c r="B34" s="11" t="s">
        <v>99</v>
      </c>
      <c r="C34" s="5"/>
      <c r="D34" s="12">
        <f>SUM(D35:D40)</f>
        <v>39520</v>
      </c>
      <c r="E34" s="12">
        <f>SUM(E35:E40)</f>
        <v>39139.279999999999</v>
      </c>
    </row>
    <row r="35" spans="1:5" ht="17.100000000000001" customHeight="1" x14ac:dyDescent="0.3">
      <c r="A35" s="46"/>
      <c r="B35" s="15" t="s">
        <v>11</v>
      </c>
      <c r="C35" s="38" t="s">
        <v>26</v>
      </c>
      <c r="D35" s="16">
        <v>1650</v>
      </c>
      <c r="E35" s="16">
        <v>1650</v>
      </c>
    </row>
    <row r="36" spans="1:5" ht="17.100000000000001" customHeight="1" x14ac:dyDescent="0.3">
      <c r="A36" s="47"/>
      <c r="B36" s="15" t="s">
        <v>34</v>
      </c>
      <c r="C36" s="38"/>
      <c r="D36" s="16">
        <v>5000</v>
      </c>
      <c r="E36" s="16">
        <v>5000</v>
      </c>
    </row>
    <row r="37" spans="1:5" ht="17.100000000000001" customHeight="1" x14ac:dyDescent="0.3">
      <c r="A37" s="47"/>
      <c r="B37" s="15" t="s">
        <v>35</v>
      </c>
      <c r="C37" s="38"/>
      <c r="D37" s="16">
        <v>7200</v>
      </c>
      <c r="E37" s="16">
        <v>7194.75</v>
      </c>
    </row>
    <row r="38" spans="1:5" ht="17.100000000000001" customHeight="1" x14ac:dyDescent="0.3">
      <c r="A38" s="47"/>
      <c r="B38" s="15" t="s">
        <v>100</v>
      </c>
      <c r="C38" s="38"/>
      <c r="D38" s="16">
        <v>20070</v>
      </c>
      <c r="E38" s="16">
        <v>19728.57</v>
      </c>
    </row>
    <row r="39" spans="1:5" ht="17.100000000000001" customHeight="1" x14ac:dyDescent="0.3">
      <c r="A39" s="47"/>
      <c r="B39" s="15" t="s">
        <v>101</v>
      </c>
      <c r="C39" s="38"/>
      <c r="D39" s="16">
        <v>2900</v>
      </c>
      <c r="E39" s="16">
        <v>2865.96</v>
      </c>
    </row>
    <row r="40" spans="1:5" ht="17.100000000000001" customHeight="1" x14ac:dyDescent="0.3">
      <c r="A40" s="48"/>
      <c r="B40" s="15" t="s">
        <v>136</v>
      </c>
      <c r="C40" s="38"/>
      <c r="D40" s="16">
        <v>2700</v>
      </c>
      <c r="E40" s="16">
        <v>2700</v>
      </c>
    </row>
    <row r="41" spans="1:5" s="2" customFormat="1" ht="17.100000000000001" customHeight="1" x14ac:dyDescent="0.3">
      <c r="A41" s="6" t="s">
        <v>102</v>
      </c>
      <c r="B41" s="11" t="s">
        <v>103</v>
      </c>
      <c r="C41" s="11"/>
      <c r="D41" s="12">
        <f>SUM(D42:D43)</f>
        <v>8602</v>
      </c>
      <c r="E41" s="12">
        <f>SUM(E42:E43)</f>
        <v>8602</v>
      </c>
    </row>
    <row r="42" spans="1:5" ht="17.100000000000001" customHeight="1" x14ac:dyDescent="0.3">
      <c r="A42" s="46"/>
      <c r="B42" s="15" t="s">
        <v>11</v>
      </c>
      <c r="C42" s="38" t="s">
        <v>26</v>
      </c>
      <c r="D42" s="16">
        <v>6730</v>
      </c>
      <c r="E42" s="16">
        <v>6730</v>
      </c>
    </row>
    <row r="43" spans="1:5" ht="17.100000000000001" customHeight="1" x14ac:dyDescent="0.3">
      <c r="A43" s="48"/>
      <c r="B43" s="15" t="s">
        <v>104</v>
      </c>
      <c r="C43" s="38"/>
      <c r="D43" s="16">
        <v>1872</v>
      </c>
      <c r="E43" s="16">
        <v>1872</v>
      </c>
    </row>
    <row r="44" spans="1:5" ht="17.100000000000001" customHeight="1" x14ac:dyDescent="0.3">
      <c r="A44" s="6" t="s">
        <v>105</v>
      </c>
      <c r="B44" s="11" t="s">
        <v>106</v>
      </c>
      <c r="C44" s="5"/>
      <c r="D44" s="12">
        <f>D45</f>
        <v>2775</v>
      </c>
      <c r="E44" s="12">
        <f>E45</f>
        <v>2775</v>
      </c>
    </row>
    <row r="45" spans="1:5" ht="17.100000000000001" customHeight="1" x14ac:dyDescent="0.3">
      <c r="A45" s="13"/>
      <c r="B45" s="15" t="s">
        <v>52</v>
      </c>
      <c r="C45" s="15" t="s">
        <v>26</v>
      </c>
      <c r="D45" s="16">
        <v>2775</v>
      </c>
      <c r="E45" s="16">
        <v>2775</v>
      </c>
    </row>
    <row r="46" spans="1:5" ht="17.100000000000001" customHeight="1" x14ac:dyDescent="0.3">
      <c r="A46" s="6" t="s">
        <v>107</v>
      </c>
      <c r="B46" s="11" t="s">
        <v>108</v>
      </c>
      <c r="C46" s="5"/>
      <c r="D46" s="12">
        <f>D47</f>
        <v>10000</v>
      </c>
      <c r="E46" s="12">
        <f>E47</f>
        <v>10000</v>
      </c>
    </row>
    <row r="47" spans="1:5" ht="17.100000000000001" customHeight="1" x14ac:dyDescent="0.3">
      <c r="A47" s="13"/>
      <c r="B47" s="15" t="s">
        <v>11</v>
      </c>
      <c r="C47" s="15" t="s">
        <v>26</v>
      </c>
      <c r="D47" s="16">
        <v>10000</v>
      </c>
      <c r="E47" s="16">
        <v>10000</v>
      </c>
    </row>
    <row r="48" spans="1:5" ht="17.100000000000001" customHeight="1" x14ac:dyDescent="0.3">
      <c r="A48" s="6" t="s">
        <v>137</v>
      </c>
      <c r="B48" s="11" t="s">
        <v>138</v>
      </c>
      <c r="C48" s="5"/>
      <c r="D48" s="12">
        <f>SUM(D49:D50)</f>
        <v>10496.63</v>
      </c>
      <c r="E48" s="12">
        <f>SUM(E49:E50)</f>
        <v>10488.2</v>
      </c>
    </row>
    <row r="49" spans="1:5" ht="17.100000000000001" customHeight="1" x14ac:dyDescent="0.3">
      <c r="A49" s="46"/>
      <c r="B49" s="15" t="s">
        <v>139</v>
      </c>
      <c r="C49" s="38" t="s">
        <v>26</v>
      </c>
      <c r="D49" s="16">
        <v>1513</v>
      </c>
      <c r="E49" s="16">
        <v>1513</v>
      </c>
    </row>
    <row r="50" spans="1:5" ht="17.100000000000001" customHeight="1" x14ac:dyDescent="0.3">
      <c r="A50" s="48"/>
      <c r="B50" s="15" t="s">
        <v>140</v>
      </c>
      <c r="C50" s="38"/>
      <c r="D50" s="16">
        <v>8983.6299999999992</v>
      </c>
      <c r="E50" s="16">
        <v>8975.2000000000007</v>
      </c>
    </row>
    <row r="51" spans="1:5" ht="17.100000000000001" customHeight="1" x14ac:dyDescent="0.3">
      <c r="A51" s="6" t="s">
        <v>54</v>
      </c>
      <c r="B51" s="44" t="s">
        <v>109</v>
      </c>
      <c r="C51" s="45"/>
      <c r="D51" s="12">
        <f>SUM(D52:D55)</f>
        <v>39970</v>
      </c>
      <c r="E51" s="12">
        <f>SUM(E52:E55)</f>
        <v>39970</v>
      </c>
    </row>
    <row r="52" spans="1:5" ht="17.100000000000001" customHeight="1" x14ac:dyDescent="0.3">
      <c r="A52" s="46"/>
      <c r="B52" s="15" t="s">
        <v>55</v>
      </c>
      <c r="C52" s="38" t="s">
        <v>26</v>
      </c>
      <c r="D52" s="16">
        <v>26000</v>
      </c>
      <c r="E52" s="16">
        <v>26000</v>
      </c>
    </row>
    <row r="53" spans="1:5" ht="17.100000000000001" customHeight="1" x14ac:dyDescent="0.3">
      <c r="A53" s="47"/>
      <c r="B53" s="15" t="s">
        <v>44</v>
      </c>
      <c r="C53" s="38"/>
      <c r="D53" s="16">
        <v>4830</v>
      </c>
      <c r="E53" s="16">
        <v>4830</v>
      </c>
    </row>
    <row r="54" spans="1:5" ht="17.100000000000001" customHeight="1" x14ac:dyDescent="0.3">
      <c r="A54" s="47"/>
      <c r="B54" s="15" t="s">
        <v>110</v>
      </c>
      <c r="C54" s="38"/>
      <c r="D54" s="16">
        <v>4640</v>
      </c>
      <c r="E54" s="16">
        <v>4640</v>
      </c>
    </row>
    <row r="55" spans="1:5" ht="17.100000000000001" customHeight="1" x14ac:dyDescent="0.3">
      <c r="A55" s="48"/>
      <c r="B55" s="15" t="s">
        <v>111</v>
      </c>
      <c r="C55" s="38"/>
      <c r="D55" s="16">
        <v>4500</v>
      </c>
      <c r="E55" s="16">
        <v>4500</v>
      </c>
    </row>
    <row r="56" spans="1:5" ht="17.100000000000001" customHeight="1" x14ac:dyDescent="0.3">
      <c r="A56" s="6" t="s">
        <v>56</v>
      </c>
      <c r="B56" s="11" t="s">
        <v>12</v>
      </c>
      <c r="C56" s="5"/>
      <c r="D56" s="12">
        <f>SUM(D57:D59)</f>
        <v>14965</v>
      </c>
      <c r="E56" s="12">
        <f>SUM(E57:E59)</f>
        <v>13994.15</v>
      </c>
    </row>
    <row r="57" spans="1:5" ht="17.100000000000001" customHeight="1" x14ac:dyDescent="0.3">
      <c r="A57" s="46"/>
      <c r="B57" s="15" t="s">
        <v>113</v>
      </c>
      <c r="C57" s="38" t="s">
        <v>26</v>
      </c>
      <c r="D57" s="16">
        <v>2565</v>
      </c>
      <c r="E57" s="16">
        <v>2565</v>
      </c>
    </row>
    <row r="58" spans="1:5" ht="17.100000000000001" customHeight="1" x14ac:dyDescent="0.3">
      <c r="A58" s="47"/>
      <c r="B58" s="15" t="s">
        <v>114</v>
      </c>
      <c r="C58" s="38"/>
      <c r="D58" s="16">
        <v>5400</v>
      </c>
      <c r="E58" s="16">
        <v>5399.25</v>
      </c>
    </row>
    <row r="59" spans="1:5" ht="17.100000000000001" customHeight="1" x14ac:dyDescent="0.3">
      <c r="A59" s="48"/>
      <c r="B59" s="15" t="s">
        <v>141</v>
      </c>
      <c r="C59" s="38"/>
      <c r="D59" s="16">
        <v>7000</v>
      </c>
      <c r="E59" s="16">
        <v>6029.9</v>
      </c>
    </row>
    <row r="60" spans="1:5" ht="17.100000000000001" customHeight="1" x14ac:dyDescent="0.3">
      <c r="A60" s="6" t="s">
        <v>57</v>
      </c>
      <c r="B60" s="11" t="s">
        <v>13</v>
      </c>
      <c r="C60" s="5"/>
      <c r="D60" s="12">
        <f>SUM(D61:D62)</f>
        <v>10000</v>
      </c>
      <c r="E60" s="12">
        <f>SUM(E61:E62)</f>
        <v>10000</v>
      </c>
    </row>
    <row r="61" spans="1:5" ht="17.100000000000001" customHeight="1" x14ac:dyDescent="0.3">
      <c r="A61" s="46"/>
      <c r="B61" s="15" t="s">
        <v>14</v>
      </c>
      <c r="C61" s="38" t="s">
        <v>26</v>
      </c>
      <c r="D61" s="16">
        <v>5000</v>
      </c>
      <c r="E61" s="16">
        <v>5000</v>
      </c>
    </row>
    <row r="62" spans="1:5" ht="17.100000000000001" customHeight="1" x14ac:dyDescent="0.3">
      <c r="A62" s="48"/>
      <c r="B62" s="15" t="s">
        <v>115</v>
      </c>
      <c r="C62" s="38"/>
      <c r="D62" s="16">
        <v>5000</v>
      </c>
      <c r="E62" s="16">
        <v>5000</v>
      </c>
    </row>
    <row r="63" spans="1:5" ht="17.100000000000001" customHeight="1" x14ac:dyDescent="0.3">
      <c r="A63" s="6" t="s">
        <v>58</v>
      </c>
      <c r="B63" s="11" t="s">
        <v>169</v>
      </c>
      <c r="C63" s="5"/>
      <c r="D63" s="12">
        <f>SUM(D64:D69)</f>
        <v>6588</v>
      </c>
      <c r="E63" s="12">
        <f>SUM(E64:E69)</f>
        <v>6588</v>
      </c>
    </row>
    <row r="64" spans="1:5" ht="17.100000000000001" customHeight="1" x14ac:dyDescent="0.3">
      <c r="A64" s="46"/>
      <c r="B64" s="15" t="s">
        <v>42</v>
      </c>
      <c r="C64" s="38" t="s">
        <v>26</v>
      </c>
      <c r="D64" s="16">
        <v>1488</v>
      </c>
      <c r="E64" s="16">
        <v>1488</v>
      </c>
    </row>
    <row r="65" spans="1:5" ht="17.100000000000001" customHeight="1" x14ac:dyDescent="0.3">
      <c r="A65" s="47"/>
      <c r="B65" s="15" t="s">
        <v>15</v>
      </c>
      <c r="C65" s="38"/>
      <c r="D65" s="16">
        <v>1700</v>
      </c>
      <c r="E65" s="16">
        <v>1700</v>
      </c>
    </row>
    <row r="66" spans="1:5" ht="17.100000000000001" customHeight="1" x14ac:dyDescent="0.3">
      <c r="A66" s="47"/>
      <c r="B66" s="15" t="s">
        <v>116</v>
      </c>
      <c r="C66" s="38"/>
      <c r="D66" s="16">
        <v>400</v>
      </c>
      <c r="E66" s="16">
        <v>400</v>
      </c>
    </row>
    <row r="67" spans="1:5" ht="17.100000000000001" customHeight="1" x14ac:dyDescent="0.3">
      <c r="A67" s="47"/>
      <c r="B67" s="15" t="s">
        <v>117</v>
      </c>
      <c r="C67" s="38"/>
      <c r="D67" s="16">
        <v>500</v>
      </c>
      <c r="E67" s="16">
        <v>500</v>
      </c>
    </row>
    <row r="68" spans="1:5" ht="17.100000000000001" customHeight="1" x14ac:dyDescent="0.3">
      <c r="A68" s="47"/>
      <c r="B68" s="15" t="s">
        <v>118</v>
      </c>
      <c r="C68" s="38"/>
      <c r="D68" s="16">
        <v>800</v>
      </c>
      <c r="E68" s="16">
        <v>800</v>
      </c>
    </row>
    <row r="69" spans="1:5" ht="17.100000000000001" customHeight="1" x14ac:dyDescent="0.3">
      <c r="A69" s="48"/>
      <c r="B69" s="15" t="s">
        <v>119</v>
      </c>
      <c r="C69" s="38"/>
      <c r="D69" s="16">
        <v>1700</v>
      </c>
      <c r="E69" s="16">
        <v>1700</v>
      </c>
    </row>
    <row r="70" spans="1:5" ht="17.100000000000001" customHeight="1" x14ac:dyDescent="0.3">
      <c r="A70" s="6" t="s">
        <v>60</v>
      </c>
      <c r="B70" s="11" t="s">
        <v>59</v>
      </c>
      <c r="C70" s="5"/>
      <c r="D70" s="12">
        <f>SUM(D71:D77)</f>
        <v>9655</v>
      </c>
      <c r="E70" s="12">
        <f>SUM(E71:E77)</f>
        <v>9395.49</v>
      </c>
    </row>
    <row r="71" spans="1:5" ht="17.100000000000001" customHeight="1" x14ac:dyDescent="0.3">
      <c r="A71" s="46"/>
      <c r="B71" s="15" t="s">
        <v>120</v>
      </c>
      <c r="C71" s="38" t="s">
        <v>26</v>
      </c>
      <c r="D71" s="16">
        <v>2500</v>
      </c>
      <c r="E71" s="16">
        <v>2500</v>
      </c>
    </row>
    <row r="72" spans="1:5" ht="17.100000000000001" customHeight="1" x14ac:dyDescent="0.3">
      <c r="A72" s="47"/>
      <c r="B72" s="15" t="s">
        <v>22</v>
      </c>
      <c r="C72" s="38"/>
      <c r="D72" s="16">
        <v>3730</v>
      </c>
      <c r="E72" s="16">
        <v>3482.03</v>
      </c>
    </row>
    <row r="73" spans="1:5" ht="17.100000000000001" customHeight="1" x14ac:dyDescent="0.3">
      <c r="A73" s="47"/>
      <c r="B73" s="15" t="s">
        <v>121</v>
      </c>
      <c r="C73" s="38"/>
      <c r="D73" s="16">
        <v>400</v>
      </c>
      <c r="E73" s="16">
        <v>400</v>
      </c>
    </row>
    <row r="74" spans="1:5" ht="17.100000000000001" customHeight="1" x14ac:dyDescent="0.3">
      <c r="A74" s="47"/>
      <c r="B74" s="15" t="s">
        <v>122</v>
      </c>
      <c r="C74" s="38"/>
      <c r="D74" s="16">
        <v>800</v>
      </c>
      <c r="E74" s="16">
        <v>792.74</v>
      </c>
    </row>
    <row r="75" spans="1:5" ht="17.100000000000001" customHeight="1" x14ac:dyDescent="0.3">
      <c r="A75" s="47"/>
      <c r="B75" s="15" t="s">
        <v>61</v>
      </c>
      <c r="C75" s="38"/>
      <c r="D75" s="16">
        <v>600</v>
      </c>
      <c r="E75" s="16">
        <v>600</v>
      </c>
    </row>
    <row r="76" spans="1:5" ht="17.100000000000001" customHeight="1" x14ac:dyDescent="0.3">
      <c r="A76" s="47"/>
      <c r="B76" s="15" t="s">
        <v>62</v>
      </c>
      <c r="C76" s="38"/>
      <c r="D76" s="16">
        <v>700</v>
      </c>
      <c r="E76" s="16">
        <v>700</v>
      </c>
    </row>
    <row r="77" spans="1:5" ht="17.100000000000001" customHeight="1" x14ac:dyDescent="0.3">
      <c r="A77" s="48"/>
      <c r="B77" s="15" t="s">
        <v>142</v>
      </c>
      <c r="C77" s="38"/>
      <c r="D77" s="16">
        <v>925</v>
      </c>
      <c r="E77" s="16">
        <v>920.72</v>
      </c>
    </row>
    <row r="78" spans="1:5" ht="35.1" customHeight="1" x14ac:dyDescent="0.3">
      <c r="A78" s="7" t="s">
        <v>165</v>
      </c>
      <c r="B78" s="6" t="s">
        <v>7</v>
      </c>
      <c r="C78" s="6" t="s">
        <v>1</v>
      </c>
      <c r="D78" s="7" t="s">
        <v>167</v>
      </c>
      <c r="E78" s="25" t="s">
        <v>166</v>
      </c>
    </row>
    <row r="79" spans="1:5" ht="17.100000000000001" customHeight="1" x14ac:dyDescent="0.3">
      <c r="A79" s="6" t="s">
        <v>64</v>
      </c>
      <c r="B79" s="11" t="s">
        <v>63</v>
      </c>
      <c r="C79" s="5"/>
      <c r="D79" s="12">
        <f>SUM(D80:D88)</f>
        <v>174710</v>
      </c>
      <c r="E79" s="12">
        <f>SUM(E80:E88)</f>
        <v>173290.88</v>
      </c>
    </row>
    <row r="80" spans="1:5" ht="17.100000000000001" customHeight="1" x14ac:dyDescent="0.3">
      <c r="A80" s="46"/>
      <c r="B80" s="15" t="s">
        <v>17</v>
      </c>
      <c r="C80" s="38" t="s">
        <v>26</v>
      </c>
      <c r="D80" s="16">
        <v>25000</v>
      </c>
      <c r="E80" s="16">
        <v>25000</v>
      </c>
    </row>
    <row r="81" spans="1:5" ht="17.100000000000001" customHeight="1" x14ac:dyDescent="0.3">
      <c r="A81" s="47"/>
      <c r="B81" s="15" t="s">
        <v>18</v>
      </c>
      <c r="C81" s="38"/>
      <c r="D81" s="16">
        <v>45280</v>
      </c>
      <c r="E81" s="16">
        <v>44305.56</v>
      </c>
    </row>
    <row r="82" spans="1:5" ht="17.100000000000001" customHeight="1" x14ac:dyDescent="0.3">
      <c r="A82" s="47"/>
      <c r="B82" s="15" t="s">
        <v>16</v>
      </c>
      <c r="C82" s="38"/>
      <c r="D82" s="16">
        <v>41580</v>
      </c>
      <c r="E82" s="16">
        <v>41580</v>
      </c>
    </row>
    <row r="83" spans="1:5" ht="17.100000000000001" customHeight="1" x14ac:dyDescent="0.3">
      <c r="A83" s="47"/>
      <c r="B83" s="15" t="s">
        <v>123</v>
      </c>
      <c r="C83" s="38"/>
      <c r="D83" s="16">
        <v>35700</v>
      </c>
      <c r="E83" s="16">
        <v>35700</v>
      </c>
    </row>
    <row r="84" spans="1:5" ht="17.100000000000001" customHeight="1" x14ac:dyDescent="0.3">
      <c r="A84" s="47"/>
      <c r="B84" s="15" t="s">
        <v>124</v>
      </c>
      <c r="C84" s="38"/>
      <c r="D84" s="16">
        <v>8000</v>
      </c>
      <c r="E84" s="16">
        <v>8000</v>
      </c>
    </row>
    <row r="85" spans="1:5" ht="17.100000000000001" customHeight="1" x14ac:dyDescent="0.3">
      <c r="A85" s="47"/>
      <c r="B85" s="15" t="s">
        <v>19</v>
      </c>
      <c r="C85" s="38"/>
      <c r="D85" s="16">
        <v>4750</v>
      </c>
      <c r="E85" s="16">
        <v>4750</v>
      </c>
    </row>
    <row r="86" spans="1:5" ht="17.100000000000001" customHeight="1" x14ac:dyDescent="0.3">
      <c r="A86" s="47"/>
      <c r="B86" s="15" t="s">
        <v>66</v>
      </c>
      <c r="C86" s="38"/>
      <c r="D86" s="16">
        <v>12800</v>
      </c>
      <c r="E86" s="16">
        <v>12355.32</v>
      </c>
    </row>
    <row r="87" spans="1:5" ht="17.100000000000001" customHeight="1" x14ac:dyDescent="0.3">
      <c r="A87" s="47"/>
      <c r="B87" s="15" t="s">
        <v>143</v>
      </c>
      <c r="C87" s="38"/>
      <c r="D87" s="16">
        <v>600</v>
      </c>
      <c r="E87" s="16">
        <v>600</v>
      </c>
    </row>
    <row r="88" spans="1:5" ht="17.100000000000001" customHeight="1" x14ac:dyDescent="0.3">
      <c r="A88" s="48"/>
      <c r="B88" s="15" t="s">
        <v>20</v>
      </c>
      <c r="C88" s="38"/>
      <c r="D88" s="16">
        <v>1000</v>
      </c>
      <c r="E88" s="16">
        <v>1000</v>
      </c>
    </row>
    <row r="89" spans="1:5" ht="17.100000000000001" customHeight="1" x14ac:dyDescent="0.3">
      <c r="A89" s="6" t="s">
        <v>69</v>
      </c>
      <c r="B89" s="11" t="s">
        <v>21</v>
      </c>
      <c r="C89" s="5"/>
      <c r="D89" s="12">
        <f>SUM(D90:D95)</f>
        <v>9915</v>
      </c>
      <c r="E89" s="12">
        <f>SUM(E90:E95)</f>
        <v>9485.48</v>
      </c>
    </row>
    <row r="90" spans="1:5" ht="17.100000000000001" customHeight="1" x14ac:dyDescent="0.3">
      <c r="A90" s="52"/>
      <c r="B90" s="15" t="s">
        <v>126</v>
      </c>
      <c r="C90" s="38" t="s">
        <v>26</v>
      </c>
      <c r="D90" s="16">
        <v>1315</v>
      </c>
      <c r="E90" s="16">
        <v>1315</v>
      </c>
    </row>
    <row r="91" spans="1:5" ht="17.100000000000001" customHeight="1" x14ac:dyDescent="0.3">
      <c r="A91" s="53"/>
      <c r="B91" s="15" t="s">
        <v>27</v>
      </c>
      <c r="C91" s="38"/>
      <c r="D91" s="16">
        <v>500</v>
      </c>
      <c r="E91" s="16">
        <v>500</v>
      </c>
    </row>
    <row r="92" spans="1:5" ht="17.100000000000001" customHeight="1" x14ac:dyDescent="0.3">
      <c r="A92" s="53"/>
      <c r="B92" s="15" t="s">
        <v>68</v>
      </c>
      <c r="C92" s="38"/>
      <c r="D92" s="16">
        <v>2200</v>
      </c>
      <c r="E92" s="16">
        <v>1770.48</v>
      </c>
    </row>
    <row r="93" spans="1:5" ht="17.100000000000001" customHeight="1" x14ac:dyDescent="0.3">
      <c r="A93" s="53"/>
      <c r="B93" s="15" t="s">
        <v>43</v>
      </c>
      <c r="C93" s="38"/>
      <c r="D93" s="16">
        <v>1000</v>
      </c>
      <c r="E93" s="16">
        <v>1000</v>
      </c>
    </row>
    <row r="94" spans="1:5" ht="17.100000000000001" customHeight="1" x14ac:dyDescent="0.3">
      <c r="A94" s="53"/>
      <c r="B94" s="15" t="s">
        <v>144</v>
      </c>
      <c r="C94" s="38"/>
      <c r="D94" s="16">
        <v>500</v>
      </c>
      <c r="E94" s="16">
        <v>500</v>
      </c>
    </row>
    <row r="95" spans="1:5" ht="17.100000000000001" customHeight="1" x14ac:dyDescent="0.3">
      <c r="A95" s="54"/>
      <c r="B95" s="15" t="s">
        <v>130</v>
      </c>
      <c r="C95" s="38"/>
      <c r="D95" s="16">
        <v>4400</v>
      </c>
      <c r="E95" s="16">
        <v>4400</v>
      </c>
    </row>
    <row r="96" spans="1:5" ht="17.100000000000001" customHeight="1" x14ac:dyDescent="0.3">
      <c r="A96" s="6" t="s">
        <v>70</v>
      </c>
      <c r="B96" s="11" t="s">
        <v>23</v>
      </c>
      <c r="C96" s="5"/>
      <c r="D96" s="12">
        <f>SUM(D97:D98)</f>
        <v>16000</v>
      </c>
      <c r="E96" s="12">
        <f>SUM(E97:E98)</f>
        <v>16000</v>
      </c>
    </row>
    <row r="97" spans="1:5" ht="17.100000000000001" customHeight="1" x14ac:dyDescent="0.3">
      <c r="A97" s="52"/>
      <c r="B97" s="15" t="s">
        <v>28</v>
      </c>
      <c r="C97" s="38" t="s">
        <v>26</v>
      </c>
      <c r="D97" s="16">
        <v>10000</v>
      </c>
      <c r="E97" s="16">
        <v>10000</v>
      </c>
    </row>
    <row r="98" spans="1:5" ht="17.100000000000001" customHeight="1" x14ac:dyDescent="0.3">
      <c r="A98" s="54"/>
      <c r="B98" s="15" t="s">
        <v>71</v>
      </c>
      <c r="C98" s="38"/>
      <c r="D98" s="16">
        <v>6000</v>
      </c>
      <c r="E98" s="16">
        <v>6000</v>
      </c>
    </row>
    <row r="99" spans="1:5" ht="17.100000000000001" customHeight="1" x14ac:dyDescent="0.3">
      <c r="A99" s="6" t="s">
        <v>127</v>
      </c>
      <c r="B99" s="11" t="s">
        <v>128</v>
      </c>
      <c r="C99" s="5"/>
      <c r="D99" s="12">
        <f>SUM(D100:D102)</f>
        <v>16163.37</v>
      </c>
      <c r="E99" s="12">
        <f>SUM(E100:E102)</f>
        <v>9825</v>
      </c>
    </row>
    <row r="100" spans="1:5" ht="17.100000000000001" customHeight="1" x14ac:dyDescent="0.3">
      <c r="A100" s="52"/>
      <c r="B100" s="15" t="s">
        <v>50</v>
      </c>
      <c r="C100" s="15" t="s">
        <v>129</v>
      </c>
      <c r="D100" s="16">
        <v>13478.37</v>
      </c>
      <c r="E100" s="16">
        <v>7140</v>
      </c>
    </row>
    <row r="101" spans="1:5" ht="17.100000000000001" customHeight="1" x14ac:dyDescent="0.3">
      <c r="A101" s="53"/>
      <c r="B101" s="15" t="s">
        <v>145</v>
      </c>
      <c r="C101" s="38" t="s">
        <v>26</v>
      </c>
      <c r="D101" s="16">
        <v>785</v>
      </c>
      <c r="E101" s="16">
        <v>785</v>
      </c>
    </row>
    <row r="102" spans="1:5" ht="17.100000000000001" customHeight="1" x14ac:dyDescent="0.3">
      <c r="A102" s="54"/>
      <c r="B102" s="15" t="s">
        <v>146</v>
      </c>
      <c r="C102" s="38"/>
      <c r="D102" s="16">
        <v>1900</v>
      </c>
      <c r="E102" s="16">
        <v>1900</v>
      </c>
    </row>
    <row r="103" spans="1:5" ht="17.100000000000001" customHeight="1" x14ac:dyDescent="0.3">
      <c r="A103" s="6" t="s">
        <v>147</v>
      </c>
      <c r="B103" s="11" t="s">
        <v>148</v>
      </c>
      <c r="C103" s="5"/>
      <c r="D103" s="12">
        <f>SUM(D104:D108)</f>
        <v>22590</v>
      </c>
      <c r="E103" s="12">
        <f>SUM(E104:E108)</f>
        <v>21523.920000000002</v>
      </c>
    </row>
    <row r="104" spans="1:5" ht="17.100000000000001" customHeight="1" x14ac:dyDescent="0.3">
      <c r="A104" s="52"/>
      <c r="B104" s="20" t="s">
        <v>149</v>
      </c>
      <c r="C104" s="38" t="s">
        <v>26</v>
      </c>
      <c r="D104" s="16">
        <v>10190</v>
      </c>
      <c r="E104" s="16">
        <v>10115.719999999999</v>
      </c>
    </row>
    <row r="105" spans="1:5" ht="17.100000000000001" customHeight="1" x14ac:dyDescent="0.3">
      <c r="A105" s="53"/>
      <c r="B105" s="15" t="s">
        <v>67</v>
      </c>
      <c r="C105" s="38"/>
      <c r="D105" s="16">
        <v>6000</v>
      </c>
      <c r="E105" s="16">
        <v>6000</v>
      </c>
    </row>
    <row r="106" spans="1:5" ht="17.100000000000001" customHeight="1" x14ac:dyDescent="0.3">
      <c r="A106" s="53"/>
      <c r="B106" s="15" t="s">
        <v>65</v>
      </c>
      <c r="C106" s="38"/>
      <c r="D106" s="16">
        <v>4700</v>
      </c>
      <c r="E106" s="16">
        <v>4700</v>
      </c>
    </row>
    <row r="107" spans="1:5" ht="17.100000000000001" customHeight="1" x14ac:dyDescent="0.3">
      <c r="A107" s="53"/>
      <c r="B107" s="15" t="s">
        <v>68</v>
      </c>
      <c r="C107" s="38"/>
      <c r="D107" s="16">
        <v>1200</v>
      </c>
      <c r="E107" s="16">
        <v>708.2</v>
      </c>
    </row>
    <row r="108" spans="1:5" s="4" customFormat="1" ht="17.100000000000001" customHeight="1" x14ac:dyDescent="0.3">
      <c r="A108" s="54"/>
      <c r="B108" s="15" t="s">
        <v>112</v>
      </c>
      <c r="C108" s="38"/>
      <c r="D108" s="16">
        <v>500</v>
      </c>
      <c r="E108" s="16">
        <v>0</v>
      </c>
    </row>
    <row r="109" spans="1:5" s="4" customFormat="1" ht="17.100000000000001" customHeight="1" x14ac:dyDescent="0.3">
      <c r="A109" s="21">
        <v>1423</v>
      </c>
      <c r="B109" s="11" t="s">
        <v>150</v>
      </c>
      <c r="C109" s="5"/>
      <c r="D109" s="12">
        <f>D110</f>
        <v>4900</v>
      </c>
      <c r="E109" s="12">
        <f>E110</f>
        <v>4565</v>
      </c>
    </row>
    <row r="110" spans="1:5" s="4" customFormat="1" ht="17.100000000000001" customHeight="1" x14ac:dyDescent="0.3">
      <c r="A110" s="21" t="s">
        <v>151</v>
      </c>
      <c r="B110" s="11" t="s">
        <v>152</v>
      </c>
      <c r="C110" s="5"/>
      <c r="D110" s="12">
        <f>SUM(D111:D114)</f>
        <v>4900</v>
      </c>
      <c r="E110" s="12">
        <f>SUM(E111:E114)</f>
        <v>4565</v>
      </c>
    </row>
    <row r="111" spans="1:5" s="4" customFormat="1" ht="17.100000000000001" customHeight="1" x14ac:dyDescent="0.3">
      <c r="A111" s="49"/>
      <c r="B111" s="15" t="s">
        <v>153</v>
      </c>
      <c r="C111" s="38" t="s">
        <v>26</v>
      </c>
      <c r="D111" s="16">
        <v>1000</v>
      </c>
      <c r="E111" s="16">
        <v>1000</v>
      </c>
    </row>
    <row r="112" spans="1:5" s="4" customFormat="1" ht="17.100000000000001" customHeight="1" x14ac:dyDescent="0.3">
      <c r="A112" s="50"/>
      <c r="B112" s="15" t="s">
        <v>36</v>
      </c>
      <c r="C112" s="38"/>
      <c r="D112" s="16">
        <v>1000</v>
      </c>
      <c r="E112" s="16">
        <v>1000</v>
      </c>
    </row>
    <row r="113" spans="1:5" s="4" customFormat="1" ht="17.100000000000001" customHeight="1" x14ac:dyDescent="0.3">
      <c r="A113" s="50"/>
      <c r="B113" s="15" t="s">
        <v>32</v>
      </c>
      <c r="C113" s="38"/>
      <c r="D113" s="16">
        <v>2500</v>
      </c>
      <c r="E113" s="16">
        <v>2165</v>
      </c>
    </row>
    <row r="114" spans="1:5" s="4" customFormat="1" ht="17.100000000000001" customHeight="1" x14ac:dyDescent="0.3">
      <c r="A114" s="51"/>
      <c r="B114" s="15" t="s">
        <v>154</v>
      </c>
      <c r="C114" s="15" t="s">
        <v>129</v>
      </c>
      <c r="D114" s="16">
        <v>400</v>
      </c>
      <c r="E114" s="16">
        <v>400</v>
      </c>
    </row>
    <row r="115" spans="1:5" s="4" customFormat="1" ht="17.100000000000001" customHeight="1" x14ac:dyDescent="0.3">
      <c r="A115" s="6">
        <v>1439</v>
      </c>
      <c r="B115" s="11" t="s">
        <v>78</v>
      </c>
      <c r="C115" s="5"/>
      <c r="D115" s="12">
        <f>D116+D118+D120</f>
        <v>33100</v>
      </c>
      <c r="E115" s="12">
        <f>E116+E118+E120</f>
        <v>32004.73</v>
      </c>
    </row>
    <row r="116" spans="1:5" s="4" customFormat="1" ht="17.100000000000001" customHeight="1" x14ac:dyDescent="0.3">
      <c r="A116" s="6" t="s">
        <v>131</v>
      </c>
      <c r="B116" s="11" t="s">
        <v>132</v>
      </c>
      <c r="C116" s="5"/>
      <c r="D116" s="12">
        <f>D117</f>
        <v>4100</v>
      </c>
      <c r="E116" s="12">
        <f>E117</f>
        <v>3600</v>
      </c>
    </row>
    <row r="117" spans="1:5" ht="17.100000000000001" customHeight="1" x14ac:dyDescent="0.3">
      <c r="A117" s="20"/>
      <c r="B117" s="20"/>
      <c r="C117" s="15" t="s">
        <v>10</v>
      </c>
      <c r="D117" s="23">
        <v>4100</v>
      </c>
      <c r="E117" s="23">
        <v>3600</v>
      </c>
    </row>
    <row r="118" spans="1:5" ht="17.100000000000001" customHeight="1" x14ac:dyDescent="0.3">
      <c r="A118" s="6" t="s">
        <v>79</v>
      </c>
      <c r="B118" s="11" t="s">
        <v>72</v>
      </c>
      <c r="C118" s="5"/>
      <c r="D118" s="12">
        <f>D119</f>
        <v>4000</v>
      </c>
      <c r="E118" s="12">
        <f>E119</f>
        <v>4000</v>
      </c>
    </row>
    <row r="119" spans="1:5" ht="17.100000000000001" customHeight="1" x14ac:dyDescent="0.3">
      <c r="A119" s="20"/>
      <c r="B119" s="20"/>
      <c r="C119" s="15" t="s">
        <v>129</v>
      </c>
      <c r="D119" s="23">
        <v>4000</v>
      </c>
      <c r="E119" s="23">
        <v>4000</v>
      </c>
    </row>
    <row r="120" spans="1:5" ht="17.100000000000001" customHeight="1" x14ac:dyDescent="0.3">
      <c r="A120" s="6" t="s">
        <v>125</v>
      </c>
      <c r="B120" s="11" t="s">
        <v>73</v>
      </c>
      <c r="C120" s="5"/>
      <c r="D120" s="12">
        <f>D121</f>
        <v>25000</v>
      </c>
      <c r="E120" s="12">
        <f>E121</f>
        <v>24404.73</v>
      </c>
    </row>
    <row r="121" spans="1:5" ht="17.100000000000001" customHeight="1" x14ac:dyDescent="0.3">
      <c r="A121" s="24"/>
      <c r="B121" s="20"/>
      <c r="C121" s="15" t="s">
        <v>160</v>
      </c>
      <c r="D121" s="16">
        <v>25000</v>
      </c>
      <c r="E121" s="16">
        <v>24404.73</v>
      </c>
    </row>
    <row r="122" spans="1:5" ht="17.100000000000001" customHeight="1" x14ac:dyDescent="0.3">
      <c r="A122" s="6">
        <v>1452</v>
      </c>
      <c r="B122" s="11" t="s">
        <v>80</v>
      </c>
      <c r="C122" s="5"/>
      <c r="D122" s="12">
        <f>D123</f>
        <v>10000</v>
      </c>
      <c r="E122" s="12">
        <f>E123</f>
        <v>10000</v>
      </c>
    </row>
    <row r="123" spans="1:5" ht="17.100000000000001" customHeight="1" x14ac:dyDescent="0.3">
      <c r="A123" s="6" t="s">
        <v>81</v>
      </c>
      <c r="B123" s="11" t="s">
        <v>82</v>
      </c>
      <c r="C123" s="5"/>
      <c r="D123" s="12">
        <f>D124</f>
        <v>10000</v>
      </c>
      <c r="E123" s="12">
        <f>E124</f>
        <v>10000</v>
      </c>
    </row>
    <row r="124" spans="1:5" ht="17.100000000000001" customHeight="1" x14ac:dyDescent="0.3">
      <c r="A124" s="13"/>
      <c r="B124" s="14"/>
      <c r="C124" s="15" t="s">
        <v>74</v>
      </c>
      <c r="D124" s="16">
        <v>10000</v>
      </c>
      <c r="E124" s="16">
        <v>10000</v>
      </c>
    </row>
    <row r="125" spans="1:5" ht="17.100000000000001" customHeight="1" x14ac:dyDescent="0.3">
      <c r="A125" s="6">
        <v>1435</v>
      </c>
      <c r="B125" s="11" t="s">
        <v>83</v>
      </c>
      <c r="C125" s="5"/>
      <c r="D125" s="12">
        <f>D126+D129+D131</f>
        <v>77215</v>
      </c>
      <c r="E125" s="12">
        <f>E126+E129+E131</f>
        <v>77213.5</v>
      </c>
    </row>
    <row r="126" spans="1:5" ht="17.100000000000001" customHeight="1" x14ac:dyDescent="0.3">
      <c r="A126" s="6" t="s">
        <v>84</v>
      </c>
      <c r="B126" s="11" t="s">
        <v>85</v>
      </c>
      <c r="C126" s="5"/>
      <c r="D126" s="12">
        <f>SUM(D127:D128)</f>
        <v>67015</v>
      </c>
      <c r="E126" s="12">
        <f>SUM(E127:E128)</f>
        <v>67013.5</v>
      </c>
    </row>
    <row r="127" spans="1:5" ht="17.100000000000001" customHeight="1" x14ac:dyDescent="0.3">
      <c r="A127" s="46"/>
      <c r="B127" s="15" t="s">
        <v>89</v>
      </c>
      <c r="C127" s="15" t="s">
        <v>40</v>
      </c>
      <c r="D127" s="16">
        <v>64015</v>
      </c>
      <c r="E127" s="16">
        <v>64013.5</v>
      </c>
    </row>
    <row r="128" spans="1:5" ht="17.100000000000001" customHeight="1" x14ac:dyDescent="0.3">
      <c r="A128" s="48"/>
      <c r="B128" s="14" t="s">
        <v>164</v>
      </c>
      <c r="C128" s="15" t="s">
        <v>40</v>
      </c>
      <c r="D128" s="16">
        <v>3000</v>
      </c>
      <c r="E128" s="16">
        <v>3000</v>
      </c>
    </row>
    <row r="129" spans="1:5" ht="17.100000000000001" customHeight="1" x14ac:dyDescent="0.3">
      <c r="A129" s="6" t="s">
        <v>24</v>
      </c>
      <c r="B129" s="11" t="s">
        <v>25</v>
      </c>
      <c r="C129" s="5"/>
      <c r="D129" s="12">
        <f>D130</f>
        <v>2000</v>
      </c>
      <c r="E129" s="12">
        <f>E130</f>
        <v>2000</v>
      </c>
    </row>
    <row r="130" spans="1:5" ht="17.100000000000001" customHeight="1" x14ac:dyDescent="0.3">
      <c r="A130" s="13"/>
      <c r="B130" s="15" t="s">
        <v>90</v>
      </c>
      <c r="C130" s="15" t="s">
        <v>40</v>
      </c>
      <c r="D130" s="16">
        <v>2000</v>
      </c>
      <c r="E130" s="16">
        <v>2000</v>
      </c>
    </row>
    <row r="131" spans="1:5" ht="17.100000000000001" customHeight="1" x14ac:dyDescent="0.3">
      <c r="A131" s="6" t="s">
        <v>38</v>
      </c>
      <c r="B131" s="11" t="s">
        <v>33</v>
      </c>
      <c r="C131" s="5"/>
      <c r="D131" s="12">
        <f>D132</f>
        <v>8200</v>
      </c>
      <c r="E131" s="12">
        <f>E132</f>
        <v>8200</v>
      </c>
    </row>
    <row r="132" spans="1:5" ht="17.100000000000001" customHeight="1" x14ac:dyDescent="0.3">
      <c r="A132" s="13"/>
      <c r="B132" s="15"/>
      <c r="C132" s="15" t="s">
        <v>40</v>
      </c>
      <c r="D132" s="16">
        <v>8200</v>
      </c>
      <c r="E132" s="16">
        <v>8200</v>
      </c>
    </row>
    <row r="133" spans="1:5" ht="17.100000000000001" customHeight="1" x14ac:dyDescent="0.3">
      <c r="A133" s="6">
        <v>1437</v>
      </c>
      <c r="B133" s="11" t="s">
        <v>47</v>
      </c>
      <c r="C133" s="5"/>
      <c r="D133" s="12">
        <f>D134+D136</f>
        <v>33405</v>
      </c>
      <c r="E133" s="12">
        <f>E134+E136</f>
        <v>33395.759999999995</v>
      </c>
    </row>
    <row r="134" spans="1:5" ht="17.100000000000001" customHeight="1" x14ac:dyDescent="0.3">
      <c r="A134" s="6" t="s">
        <v>86</v>
      </c>
      <c r="B134" s="11" t="s">
        <v>87</v>
      </c>
      <c r="C134" s="22"/>
      <c r="D134" s="12">
        <f>D135</f>
        <v>9255</v>
      </c>
      <c r="E134" s="12">
        <f>E135</f>
        <v>9253.32</v>
      </c>
    </row>
    <row r="135" spans="1:5" ht="17.100000000000001" customHeight="1" x14ac:dyDescent="0.3">
      <c r="A135" s="13"/>
      <c r="B135" s="15" t="s">
        <v>163</v>
      </c>
      <c r="C135" s="15" t="s">
        <v>40</v>
      </c>
      <c r="D135" s="16">
        <v>9255</v>
      </c>
      <c r="E135" s="16">
        <v>9253.32</v>
      </c>
    </row>
    <row r="136" spans="1:5" ht="17.100000000000001" customHeight="1" x14ac:dyDescent="0.3">
      <c r="A136" s="6" t="s">
        <v>48</v>
      </c>
      <c r="B136" s="11" t="s">
        <v>49</v>
      </c>
      <c r="C136" s="22"/>
      <c r="D136" s="12">
        <f>D137</f>
        <v>24150</v>
      </c>
      <c r="E136" s="12">
        <f>E137</f>
        <v>24142.44</v>
      </c>
    </row>
    <row r="137" spans="1:5" ht="17.100000000000001" customHeight="1" x14ac:dyDescent="0.3">
      <c r="A137" s="13"/>
      <c r="B137" s="14"/>
      <c r="C137" s="15" t="s">
        <v>40</v>
      </c>
      <c r="D137" s="16">
        <v>24150</v>
      </c>
      <c r="E137" s="16">
        <v>24142.44</v>
      </c>
    </row>
    <row r="138" spans="1:5" ht="35.1" customHeight="1" x14ac:dyDescent="0.3">
      <c r="A138" s="31"/>
      <c r="B138" s="32" t="s">
        <v>31</v>
      </c>
      <c r="C138" s="33"/>
      <c r="D138" s="34">
        <f>D11+D24+D31+D115+D122+D125+D133</f>
        <v>592260</v>
      </c>
      <c r="E138" s="34">
        <f>E11+E24+E31+E109+E115+E122+E125+E133</f>
        <v>584837.74999999988</v>
      </c>
    </row>
    <row r="139" spans="1:5" ht="17.100000000000001" customHeight="1" x14ac:dyDescent="0.3">
      <c r="A139" s="6">
        <v>1435</v>
      </c>
      <c r="B139" s="11" t="s">
        <v>83</v>
      </c>
      <c r="C139" s="5"/>
      <c r="D139" s="12">
        <f>D140</f>
        <v>77854</v>
      </c>
      <c r="E139" s="12">
        <f>E140</f>
        <v>77854</v>
      </c>
    </row>
    <row r="140" spans="1:5" ht="17.100000000000001" customHeight="1" x14ac:dyDescent="0.3">
      <c r="A140" s="13" t="s">
        <v>84</v>
      </c>
      <c r="B140" s="14" t="s">
        <v>85</v>
      </c>
      <c r="C140" s="10"/>
      <c r="D140" s="19">
        <f>D141</f>
        <v>77854</v>
      </c>
      <c r="E140" s="19">
        <f>E141</f>
        <v>77854</v>
      </c>
    </row>
    <row r="141" spans="1:5" ht="17.100000000000001" customHeight="1" x14ac:dyDescent="0.3">
      <c r="A141" s="13"/>
      <c r="B141" s="10" t="s">
        <v>162</v>
      </c>
      <c r="C141" s="10" t="s">
        <v>74</v>
      </c>
      <c r="D141" s="16">
        <v>77854</v>
      </c>
      <c r="E141" s="16">
        <v>77854</v>
      </c>
    </row>
    <row r="142" spans="1:5" ht="35.1" customHeight="1" x14ac:dyDescent="0.3">
      <c r="A142" s="55"/>
      <c r="B142" s="56" t="s">
        <v>39</v>
      </c>
      <c r="C142" s="57"/>
      <c r="D142" s="58">
        <f>D139</f>
        <v>77854</v>
      </c>
      <c r="E142" s="58">
        <f>E139</f>
        <v>77854</v>
      </c>
    </row>
    <row r="143" spans="1:5" ht="17.100000000000001" customHeight="1" x14ac:dyDescent="0.3">
      <c r="A143" s="6">
        <v>1432</v>
      </c>
      <c r="B143" s="11" t="s">
        <v>91</v>
      </c>
      <c r="C143" s="5"/>
      <c r="D143" s="12">
        <f>D144</f>
        <v>42000</v>
      </c>
      <c r="E143" s="12">
        <f>E144</f>
        <v>42000</v>
      </c>
    </row>
    <row r="144" spans="1:5" ht="17.100000000000001" customHeight="1" x14ac:dyDescent="0.3">
      <c r="A144" s="6" t="s">
        <v>92</v>
      </c>
      <c r="B144" s="11" t="s">
        <v>93</v>
      </c>
      <c r="C144" s="5"/>
      <c r="D144" s="12">
        <f>D145</f>
        <v>42000</v>
      </c>
      <c r="E144" s="12">
        <f>E145</f>
        <v>42000</v>
      </c>
    </row>
    <row r="145" spans="1:5" ht="17.100000000000001" customHeight="1" x14ac:dyDescent="0.3">
      <c r="A145" s="13"/>
      <c r="B145" s="10" t="s">
        <v>161</v>
      </c>
      <c r="C145" s="15" t="s">
        <v>40</v>
      </c>
      <c r="D145" s="16">
        <v>42000</v>
      </c>
      <c r="E145" s="16">
        <v>42000</v>
      </c>
    </row>
    <row r="146" spans="1:5" ht="35.1" customHeight="1" x14ac:dyDescent="0.3">
      <c r="A146" s="55"/>
      <c r="B146" s="56" t="s">
        <v>51</v>
      </c>
      <c r="C146" s="57"/>
      <c r="D146" s="58">
        <f>D143</f>
        <v>42000</v>
      </c>
      <c r="E146" s="58">
        <f>E143</f>
        <v>42000</v>
      </c>
    </row>
    <row r="147" spans="1:5" ht="15" customHeight="1" x14ac:dyDescent="0.3"/>
    <row r="148" spans="1:5" ht="15" customHeight="1" x14ac:dyDescent="0.3"/>
    <row r="149" spans="1:5" ht="18.75" customHeight="1" x14ac:dyDescent="0.3"/>
    <row r="150" spans="1:5" ht="18.75" customHeight="1" x14ac:dyDescent="0.3"/>
    <row r="151" spans="1:5" ht="18.75" customHeight="1" x14ac:dyDescent="0.3"/>
  </sheetData>
  <mergeCells count="37">
    <mergeCell ref="A111:A114"/>
    <mergeCell ref="A127:A128"/>
    <mergeCell ref="A80:A88"/>
    <mergeCell ref="A90:A95"/>
    <mergeCell ref="A97:A98"/>
    <mergeCell ref="A100:A102"/>
    <mergeCell ref="A104:A108"/>
    <mergeCell ref="A52:A55"/>
    <mergeCell ref="A57:A59"/>
    <mergeCell ref="A61:A62"/>
    <mergeCell ref="A64:A69"/>
    <mergeCell ref="A71:A77"/>
    <mergeCell ref="C111:C113"/>
    <mergeCell ref="C57:C59"/>
    <mergeCell ref="C61:C62"/>
    <mergeCell ref="C64:C69"/>
    <mergeCell ref="C71:C77"/>
    <mergeCell ref="C80:C88"/>
    <mergeCell ref="C90:C95"/>
    <mergeCell ref="C97:C98"/>
    <mergeCell ref="C101:C102"/>
    <mergeCell ref="A1:B1"/>
    <mergeCell ref="A2:B2"/>
    <mergeCell ref="A3:B3"/>
    <mergeCell ref="A6:B6"/>
    <mergeCell ref="C104:C108"/>
    <mergeCell ref="A13:A17"/>
    <mergeCell ref="A8:E8"/>
    <mergeCell ref="C13:C17"/>
    <mergeCell ref="C35:C40"/>
    <mergeCell ref="C42:C43"/>
    <mergeCell ref="C49:C50"/>
    <mergeCell ref="C52:C55"/>
    <mergeCell ref="B51:C51"/>
    <mergeCell ref="A35:A40"/>
    <mergeCell ref="A42:A43"/>
    <mergeCell ref="A49:A50"/>
  </mergeCells>
  <phoneticPr fontId="3" type="noConversion"/>
  <printOptions horizontalCentered="1"/>
  <pageMargins left="0.59055118110236227" right="0.59055118110236227" top="0.59055118110236227" bottom="0.59055118110236227" header="0" footer="0"/>
  <pageSetup paperSize="9" scale="58" fitToHeight="0" orientation="portrait" r:id="rId1"/>
  <ignoredErrors>
    <ignoredError sqref="D12:E12 D99:E99" formulaRange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807720</xdr:colOff>
                <xdr:row>2</xdr:row>
                <xdr:rowOff>38100</xdr:rowOff>
              </from>
              <to>
                <xdr:col>1</xdr:col>
                <xdr:colOff>312420</xdr:colOff>
                <xdr:row>4</xdr:row>
                <xdr:rowOff>182880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Donacije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Cetina</dc:creator>
  <cp:lastModifiedBy>Općina Omisalj</cp:lastModifiedBy>
  <cp:lastPrinted>2026-01-29T07:38:54Z</cp:lastPrinted>
  <dcterms:created xsi:type="dcterms:W3CDTF">2018-02-14T10:23:52Z</dcterms:created>
  <dcterms:modified xsi:type="dcterms:W3CDTF">2026-01-29T07:45:57Z</dcterms:modified>
</cp:coreProperties>
</file>