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loncaric\Desktop\Nabava\2026\043-26 Sanacija kupališta Večja\"/>
    </mc:Choice>
  </mc:AlternateContent>
  <xr:revisionPtr revIDLastSave="0" documentId="13_ncr:1_{6B85B200-4581-4BBE-84EE-87F60D227A46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Uputa za popunjavanje" sheetId="4" r:id="rId1"/>
    <sheet name="Troškovnik" sheetId="2" r:id="rId2"/>
  </sheets>
  <definedNames>
    <definedName name="_xlnm.Print_Area" localSheetId="1">Troškovnik!$A$1:$F$60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9" i="2" l="1"/>
  <c r="F17" i="2"/>
  <c r="F18" i="2"/>
  <c r="F19" i="2"/>
  <c r="F16" i="2"/>
  <c r="F20" i="2" l="1"/>
  <c r="F24" i="2" l="1"/>
  <c r="F25" i="2"/>
  <c r="F27" i="2"/>
  <c r="F28" i="2"/>
  <c r="F30" i="2"/>
  <c r="F31" i="2"/>
  <c r="F32" i="2"/>
  <c r="F33" i="2"/>
  <c r="F34" i="2"/>
  <c r="F35" i="2"/>
  <c r="F37" i="2"/>
  <c r="F38" i="2"/>
  <c r="F41" i="2"/>
  <c r="F42" i="2"/>
  <c r="F9" i="2"/>
  <c r="F10" i="2"/>
  <c r="F11" i="2"/>
  <c r="F8" i="2"/>
  <c r="F43" i="2" l="1"/>
  <c r="F12" i="2"/>
  <c r="B48" i="2" l="1"/>
  <c r="B47" i="2"/>
  <c r="B46" i="2"/>
  <c r="F46" i="2" l="1"/>
  <c r="F48" i="2" l="1"/>
  <c r="F47" i="2"/>
  <c r="F49" i="2" l="1"/>
  <c r="F50" i="2" s="1"/>
  <c r="F51" i="2" l="1"/>
</calcChain>
</file>

<file path=xl/sharedStrings.xml><?xml version="1.0" encoding="utf-8"?>
<sst xmlns="http://schemas.openxmlformats.org/spreadsheetml/2006/main" count="115" uniqueCount="83">
  <si>
    <t>T R O Š K O V N I K</t>
  </si>
  <si>
    <t>R. br.</t>
  </si>
  <si>
    <t>Opis</t>
  </si>
  <si>
    <t>Jedinična mjera</t>
  </si>
  <si>
    <t>Jedinična cijena</t>
  </si>
  <si>
    <t>Količina</t>
  </si>
  <si>
    <t>Iznos</t>
  </si>
  <si>
    <t>REKAPITULACIJA</t>
  </si>
  <si>
    <t>UKUPNO:</t>
  </si>
  <si>
    <t>PDV (25%):</t>
  </si>
  <si>
    <t>SVEUKUPNO:</t>
  </si>
  <si>
    <t>U _____________, _______________ godine.</t>
  </si>
  <si>
    <t>___________________________________</t>
  </si>
  <si>
    <t>(ime, prezime i potpis ovlaštene osobe Ponuditelja)</t>
  </si>
  <si>
    <t>PONUDITELJ</t>
  </si>
  <si>
    <t>MP</t>
  </si>
  <si>
    <t>1.</t>
  </si>
  <si>
    <t>2.</t>
  </si>
  <si>
    <t>3.</t>
  </si>
  <si>
    <t>Popunjavaju se samo polja označena svijetlo plavom bojom, i to jediničnim cijenama bez PDV-a. Molimo ponuditelje da ne mijenjaju preostala polja. Naručitelj je u obrazac ubacio odgovarajuće formule za izračun cijene.
Ukoliko je ponuđena cijena nula, odnosno ponuditelj stavku nudi besplatno obvezan je u polje predviđeno za upis cijene iste upisati iznos od 0,00 EUR (nula eura). Sve stavke troškovnika moraju biti popunjene.
Ukoliko ponuditelj nije u sustavu PDV-a, u rekapitulaciji pod stavkom "PDV (25%)" upisuje nulu (0). Za ponuditelje u sustavu PDV-a ova stavka će se automatski izračunati i nema potrebe za upisivanjem ičega.
OPĆINA OMIŠALJ</t>
  </si>
  <si>
    <t>2.1.</t>
  </si>
  <si>
    <t>1.1.</t>
  </si>
  <si>
    <t>kg</t>
  </si>
  <si>
    <t>1.2.</t>
  </si>
  <si>
    <t>1.3.</t>
  </si>
  <si>
    <t>1.4.</t>
  </si>
  <si>
    <t>kom.</t>
  </si>
  <si>
    <t>2.2.</t>
  </si>
  <si>
    <t>2.3.</t>
  </si>
  <si>
    <t>PRIPREMNI RADOVI</t>
  </si>
  <si>
    <t>Evidencijski broj nabave: 043/26</t>
  </si>
  <si>
    <t>Predmet nabave: Sanacija kupališta Večja</t>
  </si>
  <si>
    <t>PRIPREMNI RADOVI - UKUPNO</t>
  </si>
  <si>
    <t>ZEMLJANI RADOVI</t>
  </si>
  <si>
    <t>ZEMLJANI RADOVI - UKUPNO</t>
  </si>
  <si>
    <t>BETONSKI I ARMIRANO BETONSKI RADOVI</t>
  </si>
  <si>
    <t>BETONSKI I ARMIRANO BETONSKI RADOVI - UKUPNO</t>
  </si>
  <si>
    <t>m2</t>
  </si>
  <si>
    <t>Demontaža postojećeg rukohvata za ulazak u more od nehrđajućeg čelika, s utovarom, odvozom i pohranom na skladištu osiguranom od strane izvođača radova te dovozom i montažom spomenutog rukovata po dovršetku izvođenja radova. Obračun po komadu demontiranog i ponovo montiranog rukohvata.</t>
  </si>
  <si>
    <t>Strojno razbijanje i uklanjanje postojeće betonske površine bez armature (sunčalište) obalnog platoa, s utovarom, odvozom i zbrinjavanjem na deponiju sukladno važećim zakonima i propisima, bez obzira na udaljenost. Osiguranje adekvatnog deponija odgovornost je izvođača radova. Obračun po m2 uklonjene površine, bez obzira na debljinu sloja.</t>
  </si>
  <si>
    <t>Čišćenje betonskih površina postojećih pomorskih građevina, iznad i ispod razine mora, na dijelu gdje se uz postojeće obalne zidove izvodi dogradnja novim betonom, u svrhu pripreme podloge za ostvarivanje odgovarajuće prionjivosti novog i postojećeg betona. Radovi uključuju uklanjanje površinskih naslaga (algi, školjki, naslaga soli, labavih dijelova betona i drugih nečistoća) neposredno prije betoniranja dogradnje, primjenom visokotlačnog mlaza vode ili drugog odgovarajućeg postupka kojim se postiže tražena kvaliteta pripreme podloge. Očišćena površina mora biti čista i kompaktna, bez rastrošenih ili slabo vezanih dijelova betona. Uklonjene komade betona nastale kao posljedica čišćenja potrebno je deponirati u dublje more. Obračun po m2 očišćene površine.</t>
  </si>
  <si>
    <t>Čišćenje cjelokupne površine postojećeg betonskog platoa od nečistoća, naslaga algi, soli i drugih površinskih naslaga, radi postizanja ujednačenog izgleda površine te osiguravanja odgovarajućih uvjeta u zoni spoja s novim betonom dogradnje obalnog zida. Čišćenje se izvodi mlazom vode ili drugim odgovarajućim postupkom kojim se postiže uklanjanje nečistoća bez oštećenja postojeće podloge. Očišćena površina mora biti čista, bez klizavih i rastresitih naslaga. Obračun po m2 očišćene površine.</t>
  </si>
  <si>
    <t>2.1.1.</t>
  </si>
  <si>
    <t>2.1.2.</t>
  </si>
  <si>
    <t>m3</t>
  </si>
  <si>
    <t>strojni iskop</t>
  </si>
  <si>
    <t>ručni iskop ("mamutiranje")</t>
  </si>
  <si>
    <t>Podmorski iskop tla za izvedbu temeljne stope obalnog zida, s odlaganjem iskopanog materijala na predviđeno mjesto. Rov dimenzija 70 x 40 cm. Radi sprječavanja osipavanja stranica iskopa, iskop se predviđa izvesti sa kosim stranicama. Rad se izvodi strojno uz pomoć ronioca. Nakon strojnog iskopa izvodi se ručni podmorski iskop (tzv. "mamutiranje") u svrhu uklanjanja zaostalog rastresitog materijala i postizanja projektirane kote temeljenja. Dno iskopa potrebno je poravnati i izvesti na projektiranoj koti s tolerancijom ±3 cm. Obračun po m3 iskopanog materijala u sraslom stanju, bez obzira na kategoriju tla.</t>
  </si>
  <si>
    <t>Dobava i doprema materijala te izvedba nosivog sloja ("tampona") od mehanički zbijenog zrnatog kamenog materijala granulacije 0-31,5 mm, u debljini od 10 cm ispod područja armirano-betonske ploče obalnog platoa. Zbijanje se izvodi vibracijskim valjkom ili vibro pločama, u slojevima do potrebnog modula zbijenosti. Obračun po m3 ugrađenog materijala u zbijenom stanju.</t>
  </si>
  <si>
    <t>Utovar, odvoz i zbrinjavanje viška materijala  na deponiju sukladno važećim zakonima i propisima, bez obzira na udaljenost. Osiguranje adekvatnog deponija odgovornost je izvođača radova. Obračun po m3 zbrinutog materijala u rastresitom stanju, koeficijent rastresitosti k=1,35.</t>
  </si>
  <si>
    <t>beton C35/45</t>
  </si>
  <si>
    <t>oplata</t>
  </si>
  <si>
    <t>3.1.</t>
  </si>
  <si>
    <t>3.1.1.</t>
  </si>
  <si>
    <t>3.1.2.</t>
  </si>
  <si>
    <t>3.2.</t>
  </si>
  <si>
    <t>3.2.1.</t>
  </si>
  <si>
    <t>3.2.2.</t>
  </si>
  <si>
    <t>3.3.</t>
  </si>
  <si>
    <t>3.3.1.</t>
  </si>
  <si>
    <t>3.3.2.</t>
  </si>
  <si>
    <t>3.3.3.</t>
  </si>
  <si>
    <t>3.3.4.</t>
  </si>
  <si>
    <t>3.4.</t>
  </si>
  <si>
    <t>3.5.</t>
  </si>
  <si>
    <t>3.6.</t>
  </si>
  <si>
    <t>3.6.1.</t>
  </si>
  <si>
    <t>3.6.2.</t>
  </si>
  <si>
    <t>3.6.3.</t>
  </si>
  <si>
    <t>3.7.</t>
  </si>
  <si>
    <t>3.7.1.</t>
  </si>
  <si>
    <t>3.7.2.</t>
  </si>
  <si>
    <t>Izvedba temeljne stope obalnog zida betonom klase C35/45, sukladno važećoj normi HRN EN 206 ili jednakovrijedno. Betoniranje se izvodi uz propisno vibriranje i zbijanje. Cijenom stavke obuhvaćeni su svi radovi, transporti i materijal potrebni za izvedbu do pune gotovosti, uključujući njegu betona. Uključeni su i svi radovi na izradi, dopremi, montaži, održavanju, eventualnom premještanju i demontaži svih potrebnih oplata, uključujući sva potrebna podupiranja i čišćenje. Naknadna probijanja, bušenja i obrada betona neće se obračunavati niti priznati kao dodatni rad. Obračun po m3 ugrađenog betona, odnosno po m2 montirane oplate.</t>
  </si>
  <si>
    <t>Izvedba obalnog zida betonom klase C35/45, sukladno važećoj normi HRN EN 206 ili jednakovrijedno. Betoniranje se izvodi uz propisno vibriranje i zbijanje. Cijenom stavke obuhvaćeni su svi radovi, transporti i materijal potrebni za izvedbu do pune gotovosti, uključujući njegu betona. Uključeni su i svi radovi na izradi, dopremi, montaži, održavanju, eventualnom premještanju i demontaži svih potrebnih oplata, uključujući sva potrebna podupiranja i čišćenje. Naknadna probijanja, bušenja i obrada betona neće se obračunavati niti priznati kao dodatni rad. Obračun po m3 ugrađenog betona, odnosno po m2 montirane oplate.</t>
  </si>
  <si>
    <t>Izvedba ploče obalnog platoa debljine 15 cm sa dilatacijama širine 30 cm. U dilatacije ugraditi kamene oblutke radi vizualnog efekta. Položaj i oblik dilatacija prikazan je u Prilogu 3. Poziva na dostavu ponuda. Ploča se izvodi betonom klase C25/30, sukladno važećoj normi HRN EN 206 ili jednakovrijedno, te armaturnom mrežom Q335. Betoniranje se izvodi uz propisno vibriranje i zbijanje. Cijenom stavke obuhvaćeni su svi radovi, transporti i materijal potrebni za izvedbu do pune gotovosti, uključujući njegu betona. Uključeni su i svi radovi na izradi, dopremi, montaži, održavanju, eventualnom premještanju i demontaži svih potrebnih oplata, uključujući sva potrebna podupiranja i čišćenje. Naknadna probijanja, bušenja i obrada betona neće se obračunavati niti priznati kao dodatni rad. Stavkom su obuhvaćeni i dobava, doprema, rezanje, savijanje, vezivanje i postavljanje potrebne armature te podmetači u dovoljnome broju. Armatura se veže paljenom žicom. Obračun po m3 ugrađenog betona, m2 montirane oplate, kg ugrađene armature te po m2 izvedene dilatacije.</t>
  </si>
  <si>
    <t>dilatacija - kameni oblutci</t>
  </si>
  <si>
    <t>armaturna mreža Q335</t>
  </si>
  <si>
    <t>Dobava, doprema i ugradnja sidrenih šipki promjera 24 mm i prosječne duljine 80 cm, u rupe promjera 25 mm i dubine 40 cm, izvedene u kosom smjeru prema dolje pod kutom od 45°. Stavkom su obuhvaćeni i izvedba rupa za ugradnju šipki, čišćenje bušotina te dobava i ispuna rupa prikladnim epoksidnim mortom ili drugim jednakovrijednim materijalom koji 
osigurava čvrsto povezivanje novog i postojećeg betona. Na svakom m2 obalnog zida izvode se po dvije rupe u postojećem (zdravom) betonu. Radove iz ove stavke potrebno je izvoditi uz angažman stručne ronilačke ekipe. U cijeni sav rad, materijal, oprema i stručna ronilačka ekipa. Obračun po komadu ugrađene šipke.</t>
  </si>
  <si>
    <t>Dobava, doprema i ugradnja sidrenih šipki promjera 24 mm i prosječne duljine 80 cm. Šipke se ugrađuju u temeljnu stopu obalnog zida radi povezivanja nove i postojeće konstrukcije obalnog zida. Šipke se postavljaju na razmaku od 30 cm, odnosno 3 komada po dužnom metru. Radove iz ove stavke potrebno je izvoditi uz angažman stručne ronilačke ekipe. U cijeni sav rad, materijal, oprema i stručna ronilačka ekipa. Obračun po komadu ugrađene šipke.</t>
  </si>
  <si>
    <t>beton C25/30</t>
  </si>
  <si>
    <t>armaturna mreža Q188</t>
  </si>
  <si>
    <t>Izvedba armiranobetonskih stepenica za komunikaciju obalne šetnice s betonskim sunčalištem, dimenzija 30 x 17 cm, širine 530 cm. Stepenice se izvode betonom klase C25/30, sukladno važećoj normi HRN EN 206 ili jednakovrijedno, te armaturnom mrežom Q188. Betoniranje se izvodi uz propisno vibriranje i zbijanje. Cijenom stavke obuhvaćeni su svi radovi, transporti i materijal potrebni za izvedbu do pune gotovosti, uključujući njegu betona. Uključeni su i svi radovi na izradi, dopremi, montaži, održavanju, eventualnom premještanju i demontaži svih potrebnih oplata, uključujući sva potrebna podupiranja i čišćenje. Naknadna probijanja, bušenja i obrada betona neće se obračunavati niti priznati kao dodatni rad. Stavkom su obuhvaćeni i dobava, doprema, rezanje, savijanje, vezivanje i postavljanje potrebne armature te podmetači u dovoljnome broju. Armatura se veže paljenom žicom. Obračun po m3 ugrađenog betona, m2 montirane oplate te kg ugrađene armature.</t>
  </si>
  <si>
    <t>Izvedba stepenica za ulaz/izlaz u more, s temeljnom stopom, betonom klase C35/45, sukladno važećoj normi HRN EN 206 ili jednakovrijedno. Betoniranje se izvodi uz propisno vibriranje i zbijanje. Cijenom stavke obuhvaćeni su svi radovi, transporti i materijal potrebni za izvedbu do pune gotovosti, uključujući njegu betona. Uključeni su i svi radovi na izradi, dopremi, montaži, održavanju, eventualnom premještanju i demontaži svih potrebnih oplata, uključujući sva potrebna podupiranja i čišćenje. Naknadna probijanja, bušenja i obrada betona neće se obračunavati niti priznati kao dodatni rad. Obračun po m3 ugrađenog betona, odnosno po m2 montirane oplate.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</si>
</sst>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&quot;   &quot;"/>
    <numFmt numFmtId="165" formatCode="&quot; &quot;#,##0.00&quot; &quot;;&quot;-&quot;#,##0.00&quot; &quot;;&quot; -&quot;00&quot; &quot;;&quot; &quot;@&quot; &quot;"/>
    <numFmt numFmtId="166" formatCode="&quot; &quot;#,##0.00&quot; &quot;[$kn]&quot; &quot;;&quot;-&quot;#,##0.00&quot; &quot;[$kn]&quot; &quot;;&quot; -&quot;00&quot; &quot;[$kn]&quot; &quot;;&quot; &quot;@&quot; &quot;"/>
    <numFmt numFmtId="167" formatCode="#,##0.00\ [$€-1]"/>
    <numFmt numFmtId="168" formatCode="&quot; &quot;#,##0.00&quot;    &quot;;&quot;-&quot;#,##0.00&quot;    &quot;;&quot; -&quot;00&quot;    &quot;;&quot; &quot;@&quot; &quot;"/>
    <numFmt numFmtId="169" formatCode="_-* #,##0.00\ _k_n_-;\-* #,##0.00\ _k_n_-;_-* &quot;-&quot;??\ _k_n_-;_-@_-"/>
  </numFmts>
  <fonts count="15"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4"/>
      <color rgb="FF000000"/>
      <name val="Times New Roman"/>
      <family val="1"/>
      <charset val="238"/>
    </font>
    <font>
      <b/>
      <sz val="16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8"/>
      <name val="Calibri"/>
      <family val="2"/>
      <charset val="238"/>
    </font>
    <font>
      <sz val="11"/>
      <color rgb="FF000000"/>
      <name val="Times New Roman"/>
      <family val="1"/>
      <charset val="238"/>
    </font>
    <font>
      <sz val="10"/>
      <color rgb="FF000000"/>
      <name val="Arial"/>
      <family val="2"/>
      <charset val="238"/>
    </font>
    <font>
      <sz val="11"/>
      <color rgb="FF000000"/>
      <name val="Calibri"/>
      <family val="2"/>
    </font>
    <font>
      <b/>
      <sz val="11"/>
      <color rgb="FF000000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2"/>
      <color rgb="FF000000"/>
      <name val="Arial"/>
      <family val="2"/>
      <charset val="238"/>
    </font>
    <font>
      <sz val="10"/>
      <color rgb="FF000000"/>
      <name val="ISOCPEUR"/>
      <family val="2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D9D9D9"/>
        <bgColor rgb="FFD9D9D9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rgb="FFA6A6A6"/>
      </patternFill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9" fillId="0" borderId="0"/>
    <xf numFmtId="168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14" fillId="0" borderId="0" applyNumberFormat="0" applyBorder="0" applyProtection="0"/>
  </cellStyleXfs>
  <cellXfs count="71">
    <xf numFmtId="0" fontId="0" fillId="0" borderId="0" xfId="0"/>
    <xf numFmtId="0" fontId="2" fillId="0" borderId="0" xfId="0" applyFont="1"/>
    <xf numFmtId="167" fontId="12" fillId="4" borderId="4" xfId="0" applyNumberFormat="1" applyFont="1" applyFill="1" applyBorder="1" applyAlignment="1" applyProtection="1">
      <alignment horizontal="center" vertical="center" wrapText="1"/>
      <protection locked="0"/>
    </xf>
    <xf numFmtId="167" fontId="12" fillId="4" borderId="2" xfId="0" applyNumberFormat="1" applyFont="1" applyFill="1" applyBorder="1" applyAlignment="1" applyProtection="1">
      <alignment horizontal="center" vertical="center" wrapText="1"/>
      <protection locked="0"/>
    </xf>
    <xf numFmtId="167" fontId="12" fillId="4" borderId="4" xfId="0" applyNumberFormat="1" applyFont="1" applyFill="1" applyBorder="1" applyAlignment="1" applyProtection="1">
      <alignment horizontal="center" vertical="center"/>
      <protection locked="0"/>
    </xf>
    <xf numFmtId="167" fontId="12" fillId="4" borderId="2" xfId="0" applyNumberFormat="1" applyFont="1" applyFill="1" applyBorder="1" applyAlignment="1" applyProtection="1">
      <alignment horizontal="center" vertical="center"/>
      <protection locked="0"/>
    </xf>
    <xf numFmtId="167" fontId="4" fillId="5" borderId="1" xfId="2" applyNumberFormat="1" applyFont="1" applyFill="1" applyBorder="1" applyAlignment="1" applyProtection="1">
      <alignment horizontal="center" vertical="center"/>
      <protection locked="0"/>
    </xf>
    <xf numFmtId="167" fontId="12" fillId="0" borderId="4" xfId="1" applyNumberFormat="1" applyFont="1" applyBorder="1" applyAlignment="1" applyProtection="1">
      <alignment horizontal="center" vertical="center"/>
    </xf>
    <xf numFmtId="167" fontId="11" fillId="2" borderId="1" xfId="1" applyNumberFormat="1" applyFont="1" applyFill="1" applyBorder="1" applyAlignment="1" applyProtection="1">
      <alignment horizontal="center" vertical="center"/>
    </xf>
    <xf numFmtId="4" fontId="4" fillId="6" borderId="7" xfId="1" applyNumberFormat="1" applyFont="1" applyFill="1" applyBorder="1" applyAlignment="1" applyProtection="1">
      <alignment vertical="center"/>
    </xf>
    <xf numFmtId="4" fontId="4" fillId="6" borderId="2" xfId="1" applyNumberFormat="1" applyFont="1" applyFill="1" applyBorder="1" applyAlignment="1" applyProtection="1">
      <alignment horizontal="center" vertical="center"/>
    </xf>
    <xf numFmtId="167" fontId="4" fillId="3" borderId="1" xfId="2" applyNumberFormat="1" applyFont="1" applyFill="1" applyBorder="1" applyAlignment="1" applyProtection="1">
      <alignment horizontal="center" vertical="center"/>
    </xf>
    <xf numFmtId="4" fontId="4" fillId="3" borderId="1" xfId="1" applyNumberFormat="1" applyFont="1" applyFill="1" applyBorder="1" applyAlignment="1" applyProtection="1">
      <alignment horizontal="center" vertical="center"/>
    </xf>
    <xf numFmtId="167" fontId="4" fillId="5" borderId="1" xfId="2" applyNumberFormat="1" applyFont="1" applyFill="1" applyBorder="1" applyAlignment="1" applyProtection="1">
      <alignment horizontal="center" vertical="center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167" fontId="12" fillId="0" borderId="2" xfId="1" applyNumberFormat="1" applyFont="1" applyBorder="1" applyAlignment="1" applyProtection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 applyProtection="1">
      <alignment horizontal="center"/>
      <protection locked="0"/>
    </xf>
    <xf numFmtId="4" fontId="4" fillId="3" borderId="1" xfId="1" applyNumberFormat="1" applyFont="1" applyFill="1" applyBorder="1" applyAlignment="1" applyProtection="1">
      <alignment horizontal="left" vertical="center" wrapText="1" indent="1"/>
    </xf>
    <xf numFmtId="0" fontId="10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 vertical="center"/>
    </xf>
    <xf numFmtId="0" fontId="7" fillId="0" borderId="0" xfId="0" applyFont="1" applyProtection="1"/>
    <xf numFmtId="164" fontId="4" fillId="0" borderId="0" xfId="0" applyNumberFormat="1" applyFont="1" applyAlignment="1" applyProtection="1">
      <alignment horizontal="center" vertical="center"/>
    </xf>
    <xf numFmtId="0" fontId="5" fillId="0" borderId="0" xfId="0" applyFont="1" applyProtection="1"/>
    <xf numFmtId="0" fontId="4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horizontal="left" vertical="center"/>
    </xf>
    <xf numFmtId="0" fontId="5" fillId="0" borderId="9" xfId="0" applyFont="1" applyBorder="1" applyAlignment="1" applyProtection="1">
      <alignment horizontal="center"/>
    </xf>
    <xf numFmtId="0" fontId="11" fillId="5" borderId="8" xfId="0" applyFont="1" applyFill="1" applyBorder="1" applyAlignment="1" applyProtection="1">
      <alignment horizontal="center" vertical="center" wrapText="1"/>
    </xf>
    <xf numFmtId="4" fontId="11" fillId="5" borderId="8" xfId="0" applyNumberFormat="1" applyFont="1" applyFill="1" applyBorder="1" applyAlignment="1" applyProtection="1">
      <alignment horizontal="center" vertical="center" wrapText="1"/>
    </xf>
    <xf numFmtId="4" fontId="11" fillId="5" borderId="8" xfId="0" applyNumberFormat="1" applyFont="1" applyFill="1" applyBorder="1" applyAlignment="1" applyProtection="1">
      <alignment horizontal="center" vertical="center"/>
    </xf>
    <xf numFmtId="0" fontId="11" fillId="2" borderId="1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left" vertical="center" wrapText="1" indent="1"/>
    </xf>
    <xf numFmtId="4" fontId="11" fillId="2" borderId="1" xfId="0" applyNumberFormat="1" applyFont="1" applyFill="1" applyBorder="1" applyAlignment="1" applyProtection="1">
      <alignment horizontal="center" vertical="center" wrapText="1"/>
    </xf>
    <xf numFmtId="4" fontId="11" fillId="2" borderId="1" xfId="0" applyNumberFormat="1" applyFont="1" applyFill="1" applyBorder="1" applyAlignment="1" applyProtection="1">
      <alignment horizontal="center" vertical="center"/>
    </xf>
    <xf numFmtId="0" fontId="12" fillId="0" borderId="0" xfId="0" applyFont="1" applyProtection="1"/>
    <xf numFmtId="0" fontId="12" fillId="0" borderId="3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horizontal="left" vertical="center" wrapText="1" indent="1"/>
    </xf>
    <xf numFmtId="0" fontId="12" fillId="0" borderId="4" xfId="0" applyFont="1" applyBorder="1" applyAlignment="1" applyProtection="1">
      <alignment horizontal="center" vertical="center"/>
    </xf>
    <xf numFmtId="4" fontId="12" fillId="0" borderId="4" xfId="0" applyNumberFormat="1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left" vertical="center" wrapText="1" indent="1"/>
    </xf>
    <xf numFmtId="0" fontId="12" fillId="0" borderId="2" xfId="0" applyFont="1" applyBorder="1" applyAlignment="1" applyProtection="1">
      <alignment horizontal="center" vertical="center"/>
    </xf>
    <xf numFmtId="4" fontId="12" fillId="0" borderId="2" xfId="0" applyNumberFormat="1" applyFont="1" applyBorder="1" applyAlignment="1" applyProtection="1">
      <alignment horizontal="center" vertical="center"/>
    </xf>
    <xf numFmtId="49" fontId="12" fillId="0" borderId="1" xfId="0" applyNumberFormat="1" applyFont="1" applyBorder="1" applyAlignment="1" applyProtection="1">
      <alignment horizontal="center" vertical="center"/>
    </xf>
    <xf numFmtId="0" fontId="11" fillId="2" borderId="5" xfId="0" applyFont="1" applyFill="1" applyBorder="1" applyAlignment="1" applyProtection="1">
      <alignment horizontal="left" vertical="center" indent="1"/>
    </xf>
    <xf numFmtId="0" fontId="11" fillId="2" borderId="6" xfId="0" applyFont="1" applyFill="1" applyBorder="1" applyAlignment="1" applyProtection="1">
      <alignment horizontal="left" vertical="center" indent="1"/>
    </xf>
    <xf numFmtId="0" fontId="12" fillId="0" borderId="7" xfId="0" applyFont="1" applyBorder="1" applyAlignment="1" applyProtection="1">
      <alignment horizontal="center"/>
    </xf>
    <xf numFmtId="0" fontId="11" fillId="2" borderId="6" xfId="0" applyFont="1" applyFill="1" applyBorder="1" applyAlignment="1" applyProtection="1">
      <alignment horizontal="left" vertical="center" wrapText="1" indent="1"/>
    </xf>
    <xf numFmtId="0" fontId="11" fillId="2" borderId="7" xfId="0" applyFont="1" applyFill="1" applyBorder="1" applyAlignment="1" applyProtection="1">
      <alignment horizontal="left" vertical="center" wrapText="1" indent="1"/>
    </xf>
    <xf numFmtId="0" fontId="11" fillId="2" borderId="2" xfId="0" applyFont="1" applyFill="1" applyBorder="1" applyAlignment="1" applyProtection="1">
      <alignment horizontal="left" vertical="center" wrapText="1" indent="1"/>
    </xf>
    <xf numFmtId="0" fontId="12" fillId="0" borderId="6" xfId="0" applyFont="1" applyBorder="1" applyAlignment="1" applyProtection="1">
      <alignment horizontal="center" vertical="center"/>
    </xf>
    <xf numFmtId="0" fontId="12" fillId="0" borderId="7" xfId="0" applyFont="1" applyBorder="1" applyAlignment="1" applyProtection="1">
      <alignment horizontal="center" vertical="center"/>
    </xf>
    <xf numFmtId="0" fontId="12" fillId="0" borderId="2" xfId="0" applyFont="1" applyBorder="1" applyAlignment="1" applyProtection="1">
      <alignment horizontal="center" vertical="center"/>
    </xf>
    <xf numFmtId="49" fontId="12" fillId="0" borderId="3" xfId="0" applyNumberFormat="1" applyFont="1" applyBorder="1" applyAlignment="1" applyProtection="1">
      <alignment horizontal="center" vertical="center"/>
    </xf>
    <xf numFmtId="0" fontId="12" fillId="0" borderId="10" xfId="0" applyFont="1" applyBorder="1" applyAlignment="1" applyProtection="1">
      <alignment horizontal="center"/>
    </xf>
    <xf numFmtId="0" fontId="8" fillId="0" borderId="0" xfId="0" applyFont="1" applyProtection="1"/>
    <xf numFmtId="0" fontId="12" fillId="0" borderId="0" xfId="0" applyFont="1" applyAlignment="1" applyProtection="1">
      <alignment horizontal="center"/>
    </xf>
    <xf numFmtId="0" fontId="4" fillId="6" borderId="6" xfId="0" applyFont="1" applyFill="1" applyBorder="1" applyAlignment="1" applyProtection="1">
      <alignment horizontal="center" vertical="center"/>
    </xf>
    <xf numFmtId="0" fontId="4" fillId="6" borderId="7" xfId="0" applyFont="1" applyFill="1" applyBorder="1" applyAlignment="1" applyProtection="1">
      <alignment horizontal="left" vertical="center" wrapText="1" indent="1"/>
    </xf>
    <xf numFmtId="0" fontId="4" fillId="6" borderId="7" xfId="0" applyFont="1" applyFill="1" applyBorder="1" applyAlignment="1" applyProtection="1">
      <alignment horizontal="center" vertical="center" wrapText="1"/>
    </xf>
    <xf numFmtId="0" fontId="4" fillId="6" borderId="7" xfId="0" applyFont="1" applyFill="1" applyBorder="1" applyAlignment="1" applyProtection="1">
      <alignment horizontal="center" vertical="center"/>
    </xf>
    <xf numFmtId="0" fontId="13" fillId="0" borderId="0" xfId="0" applyFont="1" applyProtection="1"/>
    <xf numFmtId="0" fontId="4" fillId="3" borderId="1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left" vertical="center" indent="1"/>
    </xf>
    <xf numFmtId="0" fontId="4" fillId="5" borderId="1" xfId="0" applyFont="1" applyFill="1" applyBorder="1" applyAlignment="1" applyProtection="1">
      <alignment horizontal="left" vertical="center" wrapText="1" indent="1"/>
    </xf>
    <xf numFmtId="0" fontId="7" fillId="0" borderId="0" xfId="0" applyFont="1" applyAlignment="1" applyProtection="1">
      <alignment wrapText="1"/>
    </xf>
    <xf numFmtId="4" fontId="7" fillId="0" borderId="0" xfId="0" applyNumberFormat="1" applyFont="1" applyAlignment="1" applyProtection="1">
      <alignment horizontal="center" vertical="top"/>
    </xf>
    <xf numFmtId="0" fontId="7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right" wrapText="1"/>
    </xf>
  </cellXfs>
  <cellStyles count="7">
    <cellStyle name="Comma" xfId="1" builtinId="3" customBuiltin="1"/>
    <cellStyle name="Comma 2" xfId="4" xr:uid="{A1C23E06-ABEA-4680-84F0-4BC52E925EBF}"/>
    <cellStyle name="Comma 3" xfId="5" xr:uid="{B673E239-C0A5-45BC-93A8-0057E89409BC}"/>
    <cellStyle name="Currency" xfId="2" builtinId="4" customBuiltin="1"/>
    <cellStyle name="Normal" xfId="0" builtinId="0" customBuiltin="1"/>
    <cellStyle name="Normal 10" xfId="6" xr:uid="{2FFDD7FD-22D5-4D09-8BBA-E425CF6D783C}"/>
    <cellStyle name="Normal 3" xfId="3" xr:uid="{D5CB708F-5ECB-4809-9FAA-B173C3BA26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9D7438-C51E-4E8C-8C02-A659A34ABA6B}">
  <dimension ref="A1:H2"/>
  <sheetViews>
    <sheetView workbookViewId="0">
      <selection sqref="A1:H1"/>
    </sheetView>
  </sheetViews>
  <sheetFormatPr defaultRowHeight="15"/>
  <cols>
    <col min="8" max="8" width="18.42578125" customWidth="1"/>
  </cols>
  <sheetData>
    <row r="1" spans="1:8" ht="242.25" customHeight="1">
      <c r="A1" s="17" t="s">
        <v>19</v>
      </c>
      <c r="B1" s="17"/>
      <c r="C1" s="17"/>
      <c r="D1" s="17"/>
      <c r="E1" s="17"/>
      <c r="F1" s="17"/>
      <c r="G1" s="17"/>
      <c r="H1" s="17"/>
    </row>
    <row r="2" spans="1:8" ht="18.75">
      <c r="A2" s="1"/>
      <c r="B2" s="1"/>
      <c r="C2" s="1"/>
      <c r="D2" s="1"/>
      <c r="E2" s="1"/>
      <c r="F2" s="1"/>
      <c r="G2" s="1"/>
      <c r="H2" s="1"/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60"/>
  <sheetViews>
    <sheetView tabSelected="1" view="pageBreakPreview" zoomScale="160" zoomScaleNormal="115" zoomScaleSheetLayoutView="160" workbookViewId="0">
      <selection sqref="A1:F1"/>
    </sheetView>
  </sheetViews>
  <sheetFormatPr defaultColWidth="8.140625" defaultRowHeight="15"/>
  <cols>
    <col min="1" max="1" width="7" style="22" customWidth="1"/>
    <col min="2" max="2" width="35.5703125" style="66" customWidth="1"/>
    <col min="3" max="3" width="9.42578125" style="22" customWidth="1"/>
    <col min="4" max="4" width="9.140625" style="22" customWidth="1"/>
    <col min="5" max="5" width="11.85546875" style="68" customWidth="1"/>
    <col min="6" max="6" width="13.85546875" style="68" customWidth="1"/>
    <col min="7" max="7" width="8.140625" style="22" customWidth="1"/>
    <col min="8" max="16384" width="8.140625" style="22"/>
  </cols>
  <sheetData>
    <row r="1" spans="1:6" ht="20.25">
      <c r="A1" s="21" t="s">
        <v>0</v>
      </c>
      <c r="B1" s="21"/>
      <c r="C1" s="21"/>
      <c r="D1" s="21"/>
      <c r="E1" s="21"/>
      <c r="F1" s="21"/>
    </row>
    <row r="2" spans="1:6" s="24" customFormat="1" ht="15.75">
      <c r="A2" s="23"/>
      <c r="B2" s="23"/>
      <c r="C2" s="23"/>
      <c r="D2" s="23"/>
      <c r="E2" s="23"/>
      <c r="F2" s="23"/>
    </row>
    <row r="3" spans="1:6" s="24" customFormat="1" ht="15.75">
      <c r="A3" s="25" t="s">
        <v>31</v>
      </c>
      <c r="B3" s="25"/>
      <c r="C3" s="25"/>
      <c r="D3" s="25"/>
      <c r="E3" s="25"/>
      <c r="F3" s="25"/>
    </row>
    <row r="4" spans="1:6" s="24" customFormat="1" ht="15.75">
      <c r="A4" s="26" t="s">
        <v>30</v>
      </c>
      <c r="B4" s="26"/>
      <c r="C4" s="26"/>
      <c r="D4" s="26"/>
      <c r="E4" s="26"/>
      <c r="F4" s="26"/>
    </row>
    <row r="5" spans="1:6" s="24" customFormat="1" ht="16.5" thickBot="1">
      <c r="A5" s="27"/>
      <c r="B5" s="27"/>
      <c r="C5" s="27"/>
      <c r="D5" s="27"/>
      <c r="E5" s="27"/>
      <c r="F5" s="27"/>
    </row>
    <row r="6" spans="1:6" s="24" customFormat="1" ht="26.25" thickBot="1">
      <c r="A6" s="28" t="s">
        <v>1</v>
      </c>
      <c r="B6" s="28" t="s">
        <v>2</v>
      </c>
      <c r="C6" s="28" t="s">
        <v>3</v>
      </c>
      <c r="D6" s="28" t="s">
        <v>5</v>
      </c>
      <c r="E6" s="29" t="s">
        <v>4</v>
      </c>
      <c r="F6" s="30" t="s">
        <v>6</v>
      </c>
    </row>
    <row r="7" spans="1:6" s="35" customFormat="1" ht="24" customHeight="1" thickBot="1">
      <c r="A7" s="31" t="s">
        <v>16</v>
      </c>
      <c r="B7" s="32" t="s">
        <v>29</v>
      </c>
      <c r="C7" s="31"/>
      <c r="D7" s="31"/>
      <c r="E7" s="33"/>
      <c r="F7" s="34"/>
    </row>
    <row r="8" spans="1:6" s="24" customFormat="1" ht="102.75" thickBot="1">
      <c r="A8" s="36" t="s">
        <v>21</v>
      </c>
      <c r="B8" s="37" t="s">
        <v>38</v>
      </c>
      <c r="C8" s="38" t="s">
        <v>26</v>
      </c>
      <c r="D8" s="39">
        <v>1</v>
      </c>
      <c r="E8" s="2"/>
      <c r="F8" s="7">
        <f>D8*ROUND(E8,2)</f>
        <v>0</v>
      </c>
    </row>
    <row r="9" spans="1:6" s="24" customFormat="1" ht="118.5" customHeight="1" thickBot="1">
      <c r="A9" s="40" t="s">
        <v>23</v>
      </c>
      <c r="B9" s="41" t="s">
        <v>39</v>
      </c>
      <c r="C9" s="42" t="s">
        <v>37</v>
      </c>
      <c r="D9" s="43">
        <v>70</v>
      </c>
      <c r="E9" s="3"/>
      <c r="F9" s="7">
        <f t="shared" ref="F9:F11" si="0">D9*ROUND(E9,2)</f>
        <v>0</v>
      </c>
    </row>
    <row r="10" spans="1:6" s="24" customFormat="1" ht="248.25" customHeight="1" thickBot="1">
      <c r="A10" s="36" t="s">
        <v>24</v>
      </c>
      <c r="B10" s="37" t="s">
        <v>40</v>
      </c>
      <c r="C10" s="38" t="s">
        <v>37</v>
      </c>
      <c r="D10" s="39">
        <v>65</v>
      </c>
      <c r="E10" s="2"/>
      <c r="F10" s="7">
        <f t="shared" si="0"/>
        <v>0</v>
      </c>
    </row>
    <row r="11" spans="1:6" s="24" customFormat="1" ht="157.5" customHeight="1" thickBot="1">
      <c r="A11" s="44" t="s">
        <v>25</v>
      </c>
      <c r="B11" s="41" t="s">
        <v>41</v>
      </c>
      <c r="C11" s="42" t="s">
        <v>37</v>
      </c>
      <c r="D11" s="43">
        <v>135</v>
      </c>
      <c r="E11" s="5"/>
      <c r="F11" s="16">
        <f t="shared" si="0"/>
        <v>0</v>
      </c>
    </row>
    <row r="12" spans="1:6" s="35" customFormat="1" ht="24" customHeight="1" thickBot="1">
      <c r="A12" s="31" t="s">
        <v>16</v>
      </c>
      <c r="B12" s="45" t="s">
        <v>32</v>
      </c>
      <c r="C12" s="45"/>
      <c r="D12" s="45"/>
      <c r="E12" s="46"/>
      <c r="F12" s="8">
        <f>SUM(F8:F11)</f>
        <v>0</v>
      </c>
    </row>
    <row r="13" spans="1:6" s="35" customFormat="1" ht="13.5" thickBot="1">
      <c r="A13" s="47"/>
      <c r="B13" s="47"/>
      <c r="C13" s="47"/>
      <c r="D13" s="47"/>
      <c r="E13" s="47"/>
      <c r="F13" s="47"/>
    </row>
    <row r="14" spans="1:6" s="35" customFormat="1" ht="24" customHeight="1" thickBot="1">
      <c r="A14" s="31" t="s">
        <v>17</v>
      </c>
      <c r="B14" s="48" t="s">
        <v>33</v>
      </c>
      <c r="C14" s="49"/>
      <c r="D14" s="49"/>
      <c r="E14" s="49"/>
      <c r="F14" s="50"/>
    </row>
    <row r="15" spans="1:6" s="24" customFormat="1" ht="196.5" customHeight="1" thickBot="1">
      <c r="A15" s="36" t="s">
        <v>20</v>
      </c>
      <c r="B15" s="37" t="s">
        <v>47</v>
      </c>
      <c r="C15" s="51"/>
      <c r="D15" s="52"/>
      <c r="E15" s="52"/>
      <c r="F15" s="53"/>
    </row>
    <row r="16" spans="1:6" s="24" customFormat="1" ht="16.5" thickBot="1">
      <c r="A16" s="40" t="s">
        <v>42</v>
      </c>
      <c r="B16" s="41" t="s">
        <v>45</v>
      </c>
      <c r="C16" s="38" t="s">
        <v>44</v>
      </c>
      <c r="D16" s="43">
        <v>20</v>
      </c>
      <c r="E16" s="3"/>
      <c r="F16" s="7">
        <f>D16*ROUND(E16,2)</f>
        <v>0</v>
      </c>
    </row>
    <row r="17" spans="1:6" s="24" customFormat="1" ht="16.5" thickBot="1">
      <c r="A17" s="36" t="s">
        <v>43</v>
      </c>
      <c r="B17" s="37" t="s">
        <v>46</v>
      </c>
      <c r="C17" s="38" t="s">
        <v>44</v>
      </c>
      <c r="D17" s="39">
        <v>10</v>
      </c>
      <c r="E17" s="2"/>
      <c r="F17" s="7">
        <f t="shared" ref="F17:F19" si="1">D17*ROUND(E17,2)</f>
        <v>0</v>
      </c>
    </row>
    <row r="18" spans="1:6" s="24" customFormat="1" ht="128.25" thickBot="1">
      <c r="A18" s="44" t="s">
        <v>27</v>
      </c>
      <c r="B18" s="41" t="s">
        <v>48</v>
      </c>
      <c r="C18" s="38" t="s">
        <v>44</v>
      </c>
      <c r="D18" s="43">
        <v>13</v>
      </c>
      <c r="E18" s="5"/>
      <c r="F18" s="7">
        <f t="shared" si="1"/>
        <v>0</v>
      </c>
    </row>
    <row r="19" spans="1:6" s="24" customFormat="1" ht="90.75" customHeight="1" thickBot="1">
      <c r="A19" s="54" t="s">
        <v>28</v>
      </c>
      <c r="B19" s="37" t="s">
        <v>49</v>
      </c>
      <c r="C19" s="38" t="s">
        <v>44</v>
      </c>
      <c r="D19" s="39">
        <v>40</v>
      </c>
      <c r="E19" s="4"/>
      <c r="F19" s="7">
        <f t="shared" si="1"/>
        <v>0</v>
      </c>
    </row>
    <row r="20" spans="1:6" s="35" customFormat="1" ht="24" customHeight="1" thickBot="1">
      <c r="A20" s="31" t="s">
        <v>17</v>
      </c>
      <c r="B20" s="45" t="s">
        <v>34</v>
      </c>
      <c r="C20" s="45"/>
      <c r="D20" s="45"/>
      <c r="E20" s="46"/>
      <c r="F20" s="8">
        <f>SUM(F16:F19)</f>
        <v>0</v>
      </c>
    </row>
    <row r="21" spans="1:6" s="35" customFormat="1" ht="13.5" thickBot="1">
      <c r="A21" s="55"/>
      <c r="B21" s="55"/>
      <c r="C21" s="55"/>
      <c r="D21" s="55"/>
      <c r="E21" s="55"/>
      <c r="F21" s="55"/>
    </row>
    <row r="22" spans="1:6" s="35" customFormat="1" ht="24" customHeight="1" thickBot="1">
      <c r="A22" s="31" t="s">
        <v>18</v>
      </c>
      <c r="B22" s="48" t="s">
        <v>35</v>
      </c>
      <c r="C22" s="49"/>
      <c r="D22" s="49"/>
      <c r="E22" s="49"/>
      <c r="F22" s="50"/>
    </row>
    <row r="23" spans="1:6" s="24" customFormat="1" ht="208.5" customHeight="1" thickBot="1">
      <c r="A23" s="36" t="s">
        <v>52</v>
      </c>
      <c r="B23" s="37" t="s">
        <v>72</v>
      </c>
      <c r="C23" s="51"/>
      <c r="D23" s="52"/>
      <c r="E23" s="52"/>
      <c r="F23" s="53"/>
    </row>
    <row r="24" spans="1:6" s="24" customFormat="1" ht="16.5" thickBot="1">
      <c r="A24" s="40" t="s">
        <v>53</v>
      </c>
      <c r="B24" s="37" t="s">
        <v>50</v>
      </c>
      <c r="C24" s="38" t="s">
        <v>44</v>
      </c>
      <c r="D24" s="39">
        <v>17</v>
      </c>
      <c r="E24" s="3"/>
      <c r="F24" s="7">
        <f t="shared" ref="F24:F42" si="2">D24*ROUND(E24,2)</f>
        <v>0</v>
      </c>
    </row>
    <row r="25" spans="1:6" s="24" customFormat="1" ht="16.5" thickBot="1">
      <c r="A25" s="36" t="s">
        <v>54</v>
      </c>
      <c r="B25" s="37" t="s">
        <v>51</v>
      </c>
      <c r="C25" s="38" t="s">
        <v>37</v>
      </c>
      <c r="D25" s="39">
        <v>23</v>
      </c>
      <c r="E25" s="2"/>
      <c r="F25" s="7">
        <f t="shared" si="2"/>
        <v>0</v>
      </c>
    </row>
    <row r="26" spans="1:6" s="24" customFormat="1" ht="209.25" customHeight="1" thickBot="1">
      <c r="A26" s="44" t="s">
        <v>55</v>
      </c>
      <c r="B26" s="41" t="s">
        <v>73</v>
      </c>
      <c r="C26" s="51"/>
      <c r="D26" s="52"/>
      <c r="E26" s="52"/>
      <c r="F26" s="53"/>
    </row>
    <row r="27" spans="1:6" s="24" customFormat="1" ht="16.5" thickBot="1">
      <c r="A27" s="54" t="s">
        <v>56</v>
      </c>
      <c r="B27" s="37" t="s">
        <v>50</v>
      </c>
      <c r="C27" s="38" t="s">
        <v>44</v>
      </c>
      <c r="D27" s="39">
        <v>23</v>
      </c>
      <c r="E27" s="4"/>
      <c r="F27" s="7">
        <f t="shared" si="2"/>
        <v>0</v>
      </c>
    </row>
    <row r="28" spans="1:6" s="24" customFormat="1" ht="16.5" thickBot="1">
      <c r="A28" s="44" t="s">
        <v>57</v>
      </c>
      <c r="B28" s="37" t="s">
        <v>51</v>
      </c>
      <c r="C28" s="38" t="s">
        <v>37</v>
      </c>
      <c r="D28" s="39">
        <v>70</v>
      </c>
      <c r="E28" s="4"/>
      <c r="F28" s="7">
        <f t="shared" si="2"/>
        <v>0</v>
      </c>
    </row>
    <row r="29" spans="1:6" s="24" customFormat="1" ht="345" customHeight="1" thickBot="1">
      <c r="A29" s="44" t="s">
        <v>58</v>
      </c>
      <c r="B29" s="41" t="s">
        <v>74</v>
      </c>
      <c r="C29" s="51"/>
      <c r="D29" s="52"/>
      <c r="E29" s="52"/>
      <c r="F29" s="53"/>
    </row>
    <row r="30" spans="1:6" s="24" customFormat="1" ht="16.5" thickBot="1">
      <c r="A30" s="36" t="s">
        <v>59</v>
      </c>
      <c r="B30" s="37" t="s">
        <v>79</v>
      </c>
      <c r="C30" s="38" t="s">
        <v>44</v>
      </c>
      <c r="D30" s="39">
        <v>19</v>
      </c>
      <c r="E30" s="2"/>
      <c r="F30" s="7">
        <f t="shared" si="2"/>
        <v>0</v>
      </c>
    </row>
    <row r="31" spans="1:6" s="24" customFormat="1" ht="16.5" thickBot="1">
      <c r="A31" s="40" t="s">
        <v>60</v>
      </c>
      <c r="B31" s="41" t="s">
        <v>51</v>
      </c>
      <c r="C31" s="38" t="s">
        <v>37</v>
      </c>
      <c r="D31" s="43">
        <v>10</v>
      </c>
      <c r="E31" s="3"/>
      <c r="F31" s="7">
        <f t="shared" si="2"/>
        <v>0</v>
      </c>
    </row>
    <row r="32" spans="1:6" s="24" customFormat="1" ht="16.5" thickBot="1">
      <c r="A32" s="36" t="s">
        <v>61</v>
      </c>
      <c r="B32" s="37" t="s">
        <v>76</v>
      </c>
      <c r="C32" s="38" t="s">
        <v>22</v>
      </c>
      <c r="D32" s="39">
        <v>900</v>
      </c>
      <c r="E32" s="2"/>
      <c r="F32" s="7">
        <f t="shared" si="2"/>
        <v>0</v>
      </c>
    </row>
    <row r="33" spans="1:6" s="24" customFormat="1" ht="16.5" thickBot="1">
      <c r="A33" s="44" t="s">
        <v>62</v>
      </c>
      <c r="B33" s="41" t="s">
        <v>75</v>
      </c>
      <c r="C33" s="38" t="s">
        <v>37</v>
      </c>
      <c r="D33" s="43">
        <v>4</v>
      </c>
      <c r="E33" s="5"/>
      <c r="F33" s="7">
        <f t="shared" si="2"/>
        <v>0</v>
      </c>
    </row>
    <row r="34" spans="1:6" s="24" customFormat="1" ht="144.75" customHeight="1" thickBot="1">
      <c r="A34" s="54" t="s">
        <v>63</v>
      </c>
      <c r="B34" s="37" t="s">
        <v>78</v>
      </c>
      <c r="C34" s="38" t="s">
        <v>26</v>
      </c>
      <c r="D34" s="39">
        <v>115</v>
      </c>
      <c r="E34" s="4"/>
      <c r="F34" s="7">
        <f t="shared" si="2"/>
        <v>0</v>
      </c>
    </row>
    <row r="35" spans="1:6" s="24" customFormat="1" ht="217.5" thickBot="1">
      <c r="A35" s="44" t="s">
        <v>64</v>
      </c>
      <c r="B35" s="41" t="s">
        <v>77</v>
      </c>
      <c r="C35" s="42" t="s">
        <v>26</v>
      </c>
      <c r="D35" s="43">
        <v>130</v>
      </c>
      <c r="E35" s="5"/>
      <c r="F35" s="16">
        <f t="shared" si="2"/>
        <v>0</v>
      </c>
    </row>
    <row r="36" spans="1:6" s="24" customFormat="1" ht="306.75" customHeight="1" thickBot="1">
      <c r="A36" s="44" t="s">
        <v>65</v>
      </c>
      <c r="B36" s="41" t="s">
        <v>81</v>
      </c>
      <c r="C36" s="51"/>
      <c r="D36" s="52"/>
      <c r="E36" s="52"/>
      <c r="F36" s="53"/>
    </row>
    <row r="37" spans="1:6" s="24" customFormat="1" ht="16.5" thickBot="1">
      <c r="A37" s="36" t="s">
        <v>66</v>
      </c>
      <c r="B37" s="37" t="s">
        <v>79</v>
      </c>
      <c r="C37" s="38" t="s">
        <v>44</v>
      </c>
      <c r="D37" s="39">
        <v>2</v>
      </c>
      <c r="E37" s="2"/>
      <c r="F37" s="7">
        <f t="shared" si="2"/>
        <v>0</v>
      </c>
    </row>
    <row r="38" spans="1:6" s="24" customFormat="1" ht="16.5" thickBot="1">
      <c r="A38" s="40" t="s">
        <v>67</v>
      </c>
      <c r="B38" s="41" t="s">
        <v>51</v>
      </c>
      <c r="C38" s="38" t="s">
        <v>37</v>
      </c>
      <c r="D38" s="43">
        <v>5</v>
      </c>
      <c r="E38" s="3"/>
      <c r="F38" s="7">
        <f t="shared" si="2"/>
        <v>0</v>
      </c>
    </row>
    <row r="39" spans="1:6" s="24" customFormat="1" ht="16.5" thickBot="1">
      <c r="A39" s="40" t="s">
        <v>68</v>
      </c>
      <c r="B39" s="37" t="s">
        <v>80</v>
      </c>
      <c r="C39" s="38" t="s">
        <v>22</v>
      </c>
      <c r="D39" s="43">
        <v>50</v>
      </c>
      <c r="E39" s="3"/>
      <c r="F39" s="7">
        <f t="shared" ref="F39" si="3">D39*ROUND(E39,2)</f>
        <v>0</v>
      </c>
    </row>
    <row r="40" spans="1:6" s="24" customFormat="1" ht="217.5" thickBot="1">
      <c r="A40" s="40" t="s">
        <v>69</v>
      </c>
      <c r="B40" s="41" t="s">
        <v>82</v>
      </c>
      <c r="C40" s="51"/>
      <c r="D40" s="52"/>
      <c r="E40" s="52"/>
      <c r="F40" s="53"/>
    </row>
    <row r="41" spans="1:6" s="24" customFormat="1" ht="16.5" thickBot="1">
      <c r="A41" s="36" t="s">
        <v>70</v>
      </c>
      <c r="B41" s="37" t="s">
        <v>50</v>
      </c>
      <c r="C41" s="38" t="s">
        <v>44</v>
      </c>
      <c r="D41" s="39">
        <v>6</v>
      </c>
      <c r="E41" s="2"/>
      <c r="F41" s="7">
        <f t="shared" si="2"/>
        <v>0</v>
      </c>
    </row>
    <row r="42" spans="1:6" s="24" customFormat="1" ht="16.5" thickBot="1">
      <c r="A42" s="44" t="s">
        <v>71</v>
      </c>
      <c r="B42" s="37" t="s">
        <v>51</v>
      </c>
      <c r="C42" s="38" t="s">
        <v>37</v>
      </c>
      <c r="D42" s="43">
        <v>10</v>
      </c>
      <c r="E42" s="5"/>
      <c r="F42" s="7">
        <f t="shared" si="2"/>
        <v>0</v>
      </c>
    </row>
    <row r="43" spans="1:6" s="56" customFormat="1" ht="24" customHeight="1" thickBot="1">
      <c r="A43" s="31" t="s">
        <v>18</v>
      </c>
      <c r="B43" s="45" t="s">
        <v>36</v>
      </c>
      <c r="C43" s="45"/>
      <c r="D43" s="45"/>
      <c r="E43" s="46"/>
      <c r="F43" s="8">
        <f>SUM(F24:F25,F27:F28,F30:F35,F37:F39,F41:F42)</f>
        <v>0</v>
      </c>
    </row>
    <row r="44" spans="1:6" s="24" customFormat="1" ht="16.5" thickBot="1">
      <c r="A44" s="57"/>
      <c r="B44" s="57"/>
      <c r="C44" s="57"/>
      <c r="D44" s="57"/>
      <c r="E44" s="57"/>
      <c r="F44" s="57"/>
    </row>
    <row r="45" spans="1:6" s="62" customFormat="1" ht="24" customHeight="1" thickBot="1">
      <c r="A45" s="58"/>
      <c r="B45" s="59" t="s">
        <v>7</v>
      </c>
      <c r="C45" s="60"/>
      <c r="D45" s="9"/>
      <c r="E45" s="61"/>
      <c r="F45" s="10"/>
    </row>
    <row r="46" spans="1:6" s="62" customFormat="1" ht="24" customHeight="1" thickBot="1">
      <c r="A46" s="63" t="s">
        <v>16</v>
      </c>
      <c r="B46" s="64" t="str">
        <f>B7</f>
        <v>PRIPREMNI RADOVI</v>
      </c>
      <c r="C46" s="64"/>
      <c r="D46" s="64"/>
      <c r="E46" s="64"/>
      <c r="F46" s="11">
        <f>F12</f>
        <v>0</v>
      </c>
    </row>
    <row r="47" spans="1:6" s="62" customFormat="1" ht="24" customHeight="1" thickBot="1">
      <c r="A47" s="12" t="s">
        <v>17</v>
      </c>
      <c r="B47" s="19" t="str">
        <f>B14</f>
        <v>ZEMLJANI RADOVI</v>
      </c>
      <c r="C47" s="19"/>
      <c r="D47" s="19"/>
      <c r="E47" s="19"/>
      <c r="F47" s="11">
        <f>F20</f>
        <v>0</v>
      </c>
    </row>
    <row r="48" spans="1:6" s="62" customFormat="1" ht="24" customHeight="1" thickBot="1">
      <c r="A48" s="63" t="s">
        <v>18</v>
      </c>
      <c r="B48" s="64" t="str">
        <f>B22</f>
        <v>BETONSKI I ARMIRANO BETONSKI RADOVI</v>
      </c>
      <c r="C48" s="64"/>
      <c r="D48" s="64"/>
      <c r="E48" s="64"/>
      <c r="F48" s="11">
        <f>F43</f>
        <v>0</v>
      </c>
    </row>
    <row r="49" spans="1:6" s="62" customFormat="1" ht="24" customHeight="1" thickBot="1">
      <c r="A49" s="24"/>
      <c r="B49" s="65" t="s">
        <v>8</v>
      </c>
      <c r="C49" s="65"/>
      <c r="D49" s="65"/>
      <c r="E49" s="65"/>
      <c r="F49" s="13">
        <f>SUM(F46:F48)</f>
        <v>0</v>
      </c>
    </row>
    <row r="50" spans="1:6" s="62" customFormat="1" ht="24" customHeight="1" thickBot="1">
      <c r="A50" s="24"/>
      <c r="B50" s="65" t="s">
        <v>9</v>
      </c>
      <c r="C50" s="65"/>
      <c r="D50" s="65"/>
      <c r="E50" s="65"/>
      <c r="F50" s="6">
        <f>ROUND(F49*0.25, 2)</f>
        <v>0</v>
      </c>
    </row>
    <row r="51" spans="1:6" s="62" customFormat="1" ht="24" customHeight="1" thickBot="1">
      <c r="A51" s="24"/>
      <c r="B51" s="65" t="s">
        <v>10</v>
      </c>
      <c r="C51" s="65"/>
      <c r="D51" s="65"/>
      <c r="E51" s="65"/>
      <c r="F51" s="13">
        <f>SUM(F49:F50)</f>
        <v>0</v>
      </c>
    </row>
    <row r="52" spans="1:6" s="62" customFormat="1" ht="15.75">
      <c r="A52" s="22"/>
      <c r="B52" s="66"/>
      <c r="C52" s="22"/>
      <c r="D52" s="22"/>
      <c r="E52" s="67"/>
      <c r="F52" s="67"/>
    </row>
    <row r="53" spans="1:6" s="62" customFormat="1" ht="15.75">
      <c r="A53" s="22"/>
      <c r="B53" s="66"/>
      <c r="C53" s="22"/>
      <c r="D53" s="22"/>
      <c r="E53" s="67"/>
      <c r="F53" s="67"/>
    </row>
    <row r="54" spans="1:6" s="62" customFormat="1" ht="15.75">
      <c r="A54" s="20" t="s">
        <v>11</v>
      </c>
      <c r="B54" s="20"/>
      <c r="C54" s="22"/>
      <c r="D54" s="22"/>
      <c r="E54" s="68"/>
      <c r="F54" s="68"/>
    </row>
    <row r="55" spans="1:6" s="62" customFormat="1" ht="16.5" thickBot="1">
      <c r="A55" s="22"/>
      <c r="B55" s="66"/>
      <c r="C55" s="22"/>
      <c r="D55" s="22"/>
      <c r="E55" s="68"/>
      <c r="F55" s="68"/>
    </row>
    <row r="56" spans="1:6" s="62" customFormat="1" ht="15.75">
      <c r="A56" s="22"/>
      <c r="B56" s="66"/>
      <c r="C56" s="69" t="s">
        <v>14</v>
      </c>
      <c r="D56" s="69"/>
      <c r="E56" s="69"/>
      <c r="F56" s="69"/>
    </row>
    <row r="57" spans="1:6" s="62" customFormat="1" ht="15.75">
      <c r="A57" s="22"/>
      <c r="B57" s="66"/>
      <c r="C57" s="14"/>
      <c r="D57" s="14"/>
      <c r="E57" s="15"/>
      <c r="F57" s="15"/>
    </row>
    <row r="58" spans="1:6" s="62" customFormat="1" ht="15.75">
      <c r="A58" s="22"/>
      <c r="B58" s="70" t="s">
        <v>15</v>
      </c>
      <c r="C58" s="14"/>
      <c r="D58" s="14"/>
      <c r="E58" s="15"/>
      <c r="F58" s="15"/>
    </row>
    <row r="59" spans="1:6" s="24" customFormat="1" ht="15.75">
      <c r="A59" s="22"/>
      <c r="B59" s="66"/>
      <c r="C59" s="18" t="s">
        <v>12</v>
      </c>
      <c r="D59" s="18"/>
      <c r="E59" s="18"/>
      <c r="F59" s="18"/>
    </row>
    <row r="60" spans="1:6" s="24" customFormat="1" ht="15.75">
      <c r="A60" s="22"/>
      <c r="B60" s="66"/>
      <c r="C60" s="69" t="s">
        <v>13</v>
      </c>
      <c r="D60" s="69"/>
      <c r="E60" s="69"/>
      <c r="F60" s="69"/>
    </row>
  </sheetData>
  <sheetProtection algorithmName="SHA-512" hashValue="H5D+55ogugtj/C4nBZKnmjcqYkN6Z0EjxMdX+JOleV24anKiBkbskpbhB2x07mTHKg35nSzBCKy8NBkCa4v5fA==" saltValue="7aBauxe/HhgTElC3uOugkw==" spinCount="100000" sheet="1" objects="1" scenarios="1"/>
  <mergeCells count="29">
    <mergeCell ref="B22:F22"/>
    <mergeCell ref="B43:E43"/>
    <mergeCell ref="B46:E46"/>
    <mergeCell ref="C56:F56"/>
    <mergeCell ref="A44:F44"/>
    <mergeCell ref="C23:F23"/>
    <mergeCell ref="C26:F26"/>
    <mergeCell ref="C36:F36"/>
    <mergeCell ref="C40:F40"/>
    <mergeCell ref="C29:F29"/>
    <mergeCell ref="C59:F59"/>
    <mergeCell ref="C60:F60"/>
    <mergeCell ref="B48:E48"/>
    <mergeCell ref="B47:E47"/>
    <mergeCell ref="B49:E49"/>
    <mergeCell ref="B50:E50"/>
    <mergeCell ref="B51:E51"/>
    <mergeCell ref="A54:B54"/>
    <mergeCell ref="A21:F21"/>
    <mergeCell ref="B12:E12"/>
    <mergeCell ref="B20:E20"/>
    <mergeCell ref="B14:F14"/>
    <mergeCell ref="A1:F1"/>
    <mergeCell ref="A3:F3"/>
    <mergeCell ref="A4:F4"/>
    <mergeCell ref="A2:F2"/>
    <mergeCell ref="A5:F5"/>
    <mergeCell ref="A13:F13"/>
    <mergeCell ref="C15:F15"/>
  </mergeCells>
  <phoneticPr fontId="6" type="noConversion"/>
  <pageMargins left="0.70000000000000007" right="0.70000000000000007" top="0.75" bottom="0.75" header="0.30000000000000004" footer="0.30000000000000004"/>
  <pageSetup paperSize="9" fitToHeight="0" orientation="portrait" r:id="rId1"/>
  <rowBreaks count="1" manualBreakCount="1">
    <brk id="2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Uputa za popunjavanje</vt:lpstr>
      <vt:lpstr>Troškovnik</vt:lpstr>
      <vt:lpstr>Troškovnik!Print_Area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Kristijan Lončarić</dc:creator>
  <cp:lastModifiedBy>Kristijan Lončarić</cp:lastModifiedBy>
  <cp:lastPrinted>2026-02-19T08:05:00Z</cp:lastPrinted>
  <dcterms:created xsi:type="dcterms:W3CDTF">2021-12-13T14:27:14Z</dcterms:created>
  <dcterms:modified xsi:type="dcterms:W3CDTF">2026-02-19T08:06:09Z</dcterms:modified>
</cp:coreProperties>
</file>