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loncaric\Desktop\Nabava\2025\054-25 Uzdignute plohe\"/>
    </mc:Choice>
  </mc:AlternateContent>
  <xr:revisionPtr revIDLastSave="0" documentId="13_ncr:1_{97A85554-446D-4CC3-BEC4-E5FD7206C8C3}"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1" i="2" l="1"/>
  <c r="B80" i="2"/>
  <c r="F76" i="2"/>
  <c r="F75" i="2"/>
  <c r="F74" i="2"/>
  <c r="F73" i="2"/>
  <c r="F62" i="2"/>
  <c r="F61" i="2"/>
  <c r="F60" i="2"/>
  <c r="F59" i="2"/>
  <c r="F58" i="2"/>
  <c r="F57" i="2"/>
  <c r="F77" i="2" l="1"/>
  <c r="F81" i="2" s="1"/>
  <c r="F43" i="2"/>
  <c r="F55" i="2"/>
  <c r="F54" i="2"/>
  <c r="F53" i="2"/>
  <c r="F52" i="2"/>
  <c r="F50" i="2"/>
  <c r="F49" i="2"/>
  <c r="F48" i="2"/>
  <c r="F47" i="2"/>
  <c r="F46" i="2"/>
  <c r="F51" i="2"/>
  <c r="F45" i="2"/>
  <c r="F44" i="2"/>
  <c r="F41" i="2"/>
  <c r="F40" i="2"/>
  <c r="F39" i="2"/>
  <c r="F38" i="2"/>
  <c r="F37" i="2"/>
  <c r="F36" i="2"/>
  <c r="F34" i="2" l="1"/>
  <c r="F33" i="2"/>
  <c r="F32" i="2"/>
  <c r="F16" i="2" l="1"/>
  <c r="F15" i="2"/>
  <c r="F14" i="2"/>
  <c r="F13" i="2"/>
  <c r="F12" i="2"/>
  <c r="F31" i="2" l="1"/>
  <c r="F30" i="2"/>
  <c r="F22" i="2" l="1"/>
  <c r="F11" i="2"/>
  <c r="F17" i="2" s="1"/>
  <c r="F28" i="2"/>
  <c r="F27" i="2"/>
  <c r="F26" i="2"/>
  <c r="F63" i="2" l="1"/>
  <c r="F21" i="2"/>
  <c r="F20" i="2" l="1"/>
  <c r="F23" i="2" l="1"/>
  <c r="B68" i="2" l="1"/>
  <c r="B67" i="2"/>
  <c r="B66" i="2"/>
  <c r="F66" i="2" l="1"/>
  <c r="F68" i="2" l="1"/>
  <c r="F67" i="2"/>
  <c r="F69" i="2" l="1"/>
  <c r="F80" i="2" s="1"/>
  <c r="F82" i="2" s="1"/>
  <c r="F83" i="2" s="1"/>
  <c r="F84" i="2" s="1"/>
</calcChain>
</file>

<file path=xl/sharedStrings.xml><?xml version="1.0" encoding="utf-8"?>
<sst xmlns="http://schemas.openxmlformats.org/spreadsheetml/2006/main" count="192" uniqueCount="124">
  <si>
    <t>T R O Š K O V N I K</t>
  </si>
  <si>
    <t>R. br.</t>
  </si>
  <si>
    <t>Opis</t>
  </si>
  <si>
    <t>Jedinična mjera</t>
  </si>
  <si>
    <t>Jedinična cijena</t>
  </si>
  <si>
    <t>Količina</t>
  </si>
  <si>
    <t>Iznos</t>
  </si>
  <si>
    <t>REKAPITULACIJA</t>
  </si>
  <si>
    <t>UKUPNO:</t>
  </si>
  <si>
    <t>PDV (25%):</t>
  </si>
  <si>
    <t>SVEUKUPNO:</t>
  </si>
  <si>
    <t>U _____________, _______________ godine.</t>
  </si>
  <si>
    <t>___________________________________</t>
  </si>
  <si>
    <t>(ime, prezime i potpis ovlaštene osobe Ponuditelja)</t>
  </si>
  <si>
    <t>PONUDITELJ</t>
  </si>
  <si>
    <t>MP</t>
  </si>
  <si>
    <t>m2</t>
  </si>
  <si>
    <t>m3</t>
  </si>
  <si>
    <t>1.</t>
  </si>
  <si>
    <t>2.</t>
  </si>
  <si>
    <t>1.1.</t>
  </si>
  <si>
    <t>a)</t>
  </si>
  <si>
    <t>b)</t>
  </si>
  <si>
    <t>c)</t>
  </si>
  <si>
    <t>LOKACIJA 1 - ŽC 5084, NASELJE NJIVICE</t>
  </si>
  <si>
    <t>1.1.1.</t>
  </si>
  <si>
    <t>1.2.</t>
  </si>
  <si>
    <t>1.1.2.</t>
  </si>
  <si>
    <t>1.1.3.</t>
  </si>
  <si>
    <t>1.1.4.</t>
  </si>
  <si>
    <t>1.1.5.</t>
  </si>
  <si>
    <t>1.1.6.</t>
  </si>
  <si>
    <t>Evidencijski broj nabave: 054/25</t>
  </si>
  <si>
    <t>Predmet nabave: Izvedba mjera smirivanja prometa - uzdignute plohe</t>
  </si>
  <si>
    <t>Privremena regulacija prometa za cjelokupno vrijeme trajanja izvođenja zahvata na predmetnoj lokaciji. Stavka obuhvaća dobavu i postavu sve potrebne prometne signalizacije te demontažu i odvoz iste po dovršetku izvođenja radova. Nadalje, stavkom je potrebno obuhvatiti i dobavu odnosno izradu sve potrebne dokumentacije te pribavljanje svih potrebnih dozvola i suglasnosti nadležnih tijela, ukoliko je navedeno potrebno za uredno izvođenje radova. Obračun po komplet izvedenoj stavci.</t>
  </si>
  <si>
    <t>kpl.</t>
  </si>
  <si>
    <t>Strojno zasjecanje asfalta i betona. Stavka obuhvaća sva strojna zasijecanja asfalta na mjestima uklapanja nove i stare kolničke konstrukcije, na mjestima proširenja kolnika, zasijecanja pri izvedbi prekopa i sl. Obračun po m' zarezanog asfalta.</t>
  </si>
  <si>
    <t>m'</t>
  </si>
  <si>
    <t>Glodanje (frezanje) postojećeg asfalta. Stavka obuhaća profiliranje kolnika specijalnim strojevima u svhu pripreme za ugradnju novog habajućeg sloja na mjestima prilaznih rampi u dužinama od 110 cm na počecima uzdignute plohe te na mjestu bočne rampe u širini od 25 cm. Debljina glodanja je 3,5 cm. Obrađenu površinu potrebno je očistiti, a uklonjeni asfalt otpremiti i zbrinuti na deponiju osiguranom od strane izvođača radova. Obračun po m2 frezane površine.</t>
  </si>
  <si>
    <t>Izvedba bitumenskog međusloja za sljepljivanje asfaltnih slojeva s bitumenskom emulzijom u količini od minimalno 0,30 kg/m2. Prije izvedbe međusloja potrebno je strojno očistiti kolnik, koji trošak se iskazuje u cijeni ove stavke. Obračun po m2 uredno očišćene i izvedene površine međusloja.</t>
  </si>
  <si>
    <t>KOLNIČKA KONSTRUKCIJA - UKUPNO</t>
  </si>
  <si>
    <t>OBORINSKA ODVODNJA</t>
  </si>
  <si>
    <t>OBORINSKA ODVODNJA - UKUPNO</t>
  </si>
  <si>
    <t>1.2.1.</t>
  </si>
  <si>
    <t>1.2.2.</t>
  </si>
  <si>
    <t>1.2.3.</t>
  </si>
  <si>
    <t>PROMETNA SIGNALIZACIJA</t>
  </si>
  <si>
    <t>PROMETNA SIGNALIZACIJA - UKUPNO</t>
  </si>
  <si>
    <t>kom.</t>
  </si>
  <si>
    <t xml:space="preserve">Izvedba vodonepropusnog monolitnog slivnika na uredno pripremljenu podlogu. U sklopu izvedbe slivnika predviđena je ugradnja slivne rešetke dimenzija 40 x 40 cm, nosivosti najmanje 250 kN. Stavka obuhvaća potrebne iskope, izvedbu podloge i temelja slivnika, dobavu, ugradnju i njegu betona, izradu i montažu potrebnih oplata i skela, izvedbu priključaka s obradom sljubnica, uklanjanje oplata i skela te sav drugi rad, opremu i materijal potrebne za realizaciju stavke u cijelosti. Višak materijala i sav nastali otpad otpremiti i zbrinuti na deponiju osiguranom od strane izvođača radova. Obračun je po komadu izvedenog i u funkciju stavljenog slivnika. </t>
  </si>
  <si>
    <t>Izvedba poprečnih cijevnih priključaka za spoj slivnika na kanalizaciju, PVC cijevima promjera 200 mm. Stavka obuhvaća potrebne iskope, pripremu podloge za cijevi, dobavu i ugradnju cijevi, zatrpavanje iskopa te sav drugi rad, opremu i materijal potrebne za realizaciju stavke u cijelosti. Višak materijala otpremiti i zbrinuti na deponiju osiguranom od strane izvođača radova. Dodatno, stavkom je obhvaćeno i izvođenje spoja na postojeće revizijsko okno te ispitivanje vodonepropusnosti. Obračun po m' ugrađene cijevi.</t>
  </si>
  <si>
    <t>1.3.</t>
  </si>
  <si>
    <t>1.3.1.</t>
  </si>
  <si>
    <t>1.3.2.</t>
  </si>
  <si>
    <t>1.3.3.</t>
  </si>
  <si>
    <t>1.3.4.</t>
  </si>
  <si>
    <t>d)</t>
  </si>
  <si>
    <t>e)</t>
  </si>
  <si>
    <t>f)</t>
  </si>
  <si>
    <t>Demontaža postojećeg prometnog znaka, reklamne ploče ili sl., sa prijevozom do skladišnog prostora Naručitelja ili zbrinjavanjem na deponiju osiguranom od strane izvođača radova, ovisno o nalogu Naručitelja. Obračun po komadu demontiranog komada opreme.</t>
  </si>
  <si>
    <t>Uklanjanje/brisanje postojeće horizontalne prometne signalizacije. Obračun po m2 uklonjene/obrisane neto površine.</t>
  </si>
  <si>
    <t>1.3.5.</t>
  </si>
  <si>
    <t>Izvedba habajućeg sloja kolnika od asfaltbetona AC 11 Surf AG2 M2, debljine 3,5 cm. U cijenu stavke uračunati troškove dobave materijala, proizvodnje, valjanja i ugradnje asfaltne mješavine, prijevoza, opreme te sve druge troškove i izdatke potrebne za realizaciju predmetnih radova u cijelosti. Obračun je po m2 ugrađenog habajućeg sloja od asfaltbetona.</t>
  </si>
  <si>
    <t>1.3.6.</t>
  </si>
  <si>
    <t>1.3.7.</t>
  </si>
  <si>
    <t>g)</t>
  </si>
  <si>
    <t>h)</t>
  </si>
  <si>
    <t>i)</t>
  </si>
  <si>
    <t>j)</t>
  </si>
  <si>
    <t>k)</t>
  </si>
  <si>
    <t>l)</t>
  </si>
  <si>
    <t>m)</t>
  </si>
  <si>
    <t>Izvedba pune uzdužne crte (H01 i H02) širine 12 cm. Obračun po m' izvedene crte.</t>
  </si>
  <si>
    <t>Izvedba isprekidane uzdužne crte (H06) - linije vodilje u raskrižju, širine 12 cm. Obračun po bruto m' izvedene crte.</t>
  </si>
  <si>
    <t>Izvedba poprečne isprekidane crte zaustavljanja (H15) uz pješački prijelaz, širine 50 cm. Obračun po m2 bruto izvedene crte.</t>
  </si>
  <si>
    <t>Izvedba strelice za označavanje jednog smjera vožnje - ravno (H22), dužine oznake 5 metara. Obračun po komadu izvedene oznake.</t>
  </si>
  <si>
    <t>Izvedba strelice za označavanje jednog smjera vožnje - lijevo (H23), dužine oznake 5 metara. Obračun po komadu izvedene oznake.</t>
  </si>
  <si>
    <t>Izvedba strelice za označavanje dva smjera vožnje - ravno i lijevo (H28), dužine oznake 5 metara. Obračun po komadu izvedene oznake.</t>
  </si>
  <si>
    <t>Izvedba strelice za označavanje dva smjera vožnje - lijevo i desno (H30), dužine oznake 5 metara. Obračun po komadu izvedene oznake.</t>
  </si>
  <si>
    <t>Bojanje podloge tri postojeća pješačka prijelaza te podloge uzdignute plohe za smirivanje prometa, crvenom bojom sa protukliznim svojstvima. Obračun po m2 obojne površine.</t>
  </si>
  <si>
    <t>Izvedba oznake za označavanje uzdignute plohe (H55-1). Obračun po kompletu obostrano izvedene oznake.</t>
  </si>
  <si>
    <t>Izvedba oznake znaka opasnosti - "obilježen pješački prijelaz" (H73), od termopastike. Obračun po izvedenoj oznaci.</t>
  </si>
  <si>
    <t>Izvedba oznake znaka zabrane - "ograničenje brzine 40 km/h" (H74), od termopastike. Obračun po izvedenoj oznaci.</t>
  </si>
  <si>
    <t>1.3.8.</t>
  </si>
  <si>
    <t>1.3.9.</t>
  </si>
  <si>
    <t>Prometno zrcalo kružnog oblika (K28-1), promjera 600 mm s nosivim stupom visine 460 cm izvedenom u "S" obliku.</t>
  </si>
  <si>
    <t>Dobava prometnog znaka, koeficijent retrorefleksije minimalno RA2, s ugradnjom na postojeći nosivi stup. Stavka obuhvaća i sav sitni, potrošni i spojni materijal potreban za stavljanje znaka u funkciju. Obračun po komadu dobavljenog i ugrađenog prometnog znaka.</t>
  </si>
  <si>
    <t>Prometni znak C02 s kontrastnim rubom, dimenzija 750 x 750 mm s nosivim stupom visine 480 cm izvedenom u "S" obliku. Izvedba sukladno detalju iz Prometnog elaborata.</t>
  </si>
  <si>
    <t>Izvedba linije/oznake za obilježavanje mjesta na kojem je zabranjeno parkiranje (H51). Izvedba sukladno detalju iz Prometnog elaborata. Obračun po m' izvedene linije.</t>
  </si>
  <si>
    <t>Prometni znak B36, promjera 600 mm, zamjenjuje postojeći prometni znak B36.</t>
  </si>
  <si>
    <t>Prometni znak B45, promjera 600 mm, zamjenjuje postojeći prometni znak B28-1.</t>
  </si>
  <si>
    <t>Prometni znak B45, promjera 600 mm, montaža iznad postojećeg znaka C02, zamjenjuje postojeći prometni znak B28-1.</t>
  </si>
  <si>
    <t>Prometni znak B46, promjera 400 mm, montaža ispod postojećeg znaka B02.</t>
  </si>
  <si>
    <t>Prometni znak C02, dimenzija 600 x 600 mm, zamjenjuje postojeći prometni znak C02.</t>
  </si>
  <si>
    <t>Komplet prometni znak A05, promjera 900 mm s dopunskom pločom E01 (60 m) dimenzija 600 x 300 cm te nosivim stupom visine 330 cm.</t>
  </si>
  <si>
    <t>Prometni znak B30 (40 km/h), promjera 600 mm s nosivim stupom visine 320 cm.</t>
  </si>
  <si>
    <t>Komplet prometni znak B30 (30 km/h), promjera 600 mm s dopunskom pločom E19 dimenzija 600 x 300 cm te nosivim stupom visine 350 cm.</t>
  </si>
  <si>
    <t>Prometni znak C47, dimenzija 600 x 600 mm s nosivim stupom visine 320 cm.</t>
  </si>
  <si>
    <t>Komplet prometni znak A21 s dopunskom pločom E01 (120 m). Spomenute znakove izvesti na kontrastnoj ploči dimenzija 105 x 140 cm. Koeficijent retrorefleksije ugrađenih znakova i kontrastne ploče minimalno RA3. Stavka dodatno uključuje dobavu i ugradnju jednog ili dva LED treptača sa solarnim napajenjm i pripadajućom baterijom odgovarajućeg kapaciteta. Napajanje treptača treba biti izvedeno na način koji omogućava neprekidan rad, 24 sata dnevno, bez obzira na vremenske uvjete. Sva prethodno navedena oprema ugrađuje se u kompletu na dva nosiva stupa sa dodatnim ojačanjem (potpornjima).</t>
  </si>
  <si>
    <t xml:space="preserve">Komplet prometni znak A21 s dopunskom pločom E01 (60 m) te prometni znak B30 (40 km/h). Spomenute znakove izvesti na kontrastnoj ploči dimenzija 105 x 190 cm. Koeficijent retrorefleksije ugrađenih znakova i kontrastne ploče minimalno RA3. Stavka dodatno uključuje dobavu i ugradnju jednog ili dva LED treptača sa solarnim napajenjm i pripadajućom baterijom odgovarajućeg kapaciteta. Napajanje treptača treba biti izvedeno na način koji omogućava neprekidan rad, 24 sata dnevno, bez obzira na vremenske uvjete. Sva prethodno navedena oprema ugrađuje se u kompletu na dva nosiva stupa sa dodatnim ojačanjem (potpornjima).  </t>
  </si>
  <si>
    <t>Komplet prometni znak C02 s kontrastnim rubom, dimenzija 750 x 750 mm, koeficijenta retrorefleksije minimalno RA2 te minimalno dva LED treptača sa senzorom pokreta, solarnim napajanjem i pripadajućom baterijom odgovarajućeg kapaciteta. Napajanje treptača treba biti izvedeno na način koji omogućava neprekidan rad, 24 sata dnevno, bez obzira na vremenske uvjete. Prometni znak i treptači ugrađuju se na nosač sa dodatnim ojačanjem, kod pješačkog prijelaza, sukladno detalju iz Prometnog elaborata. Solarne treptače konfigurirati na način da rade slabijim intenzitetom dok nema prisutnosti pješaka te većim intenzitetom u prisustvu pješaka.</t>
  </si>
  <si>
    <t>Komplet prometni znak C02 s kontrastnim rubom, dimenzija 750 x 750 mm, koeficijenta retrorefleksije minimalno RA2 te minimalno dva LED treptača sa senzorom pokreta, solarnim napajanjem i pripadajućom baterijom odgovarajućeg kapaciteta. Napajanje treptača treba biti izvedeno na način koji omogućava neprekidan rad, 24 sata dnevno, bez obzira na vremenske uvjete. Prometni znak i treptači ugrađuju se na konzolni nosač "L" oblika, kod pješačkog prijelaza, sukladno detalju iz Prometnog elaborata. Solarne treptače konfigurirati na način da rade slabijim intenzitetom dok nema prisutnosti pješaka te većim intenzitetom u prisustvu pješaka.</t>
  </si>
  <si>
    <t>Izvedba optičkih bijelih crta upozorenja (K32) sukladno detalju iz Prometnog elaborata. Obračun po kompletu izvedenih optičkih crta upozorenja za pojedinačnu lokaciju predviđenu Prometnim elaboratom.</t>
  </si>
  <si>
    <t>REKAPITULACIJA - LOKACIJA 1 - ŽC 5084, NASELJE NJIVICE</t>
  </si>
  <si>
    <t>2.1.</t>
  </si>
  <si>
    <t>2.2.</t>
  </si>
  <si>
    <t>2.3.</t>
  </si>
  <si>
    <t>2.4.</t>
  </si>
  <si>
    <t>LOKACIJA 2 - UL. BAJEČ I LOKVICA, NASELJE OMIŠALJ - UKUPNO</t>
  </si>
  <si>
    <t>Dobava i ugradnja fleksibilnog prometnog stupića visine 750 mm, crvene ili narančaste boje, s reflektirajućim trakama. Obračun po komadu dobavljenog i ugrađenog stupića.</t>
  </si>
  <si>
    <t>KOLNIČKA KONSTRUKCIJA</t>
  </si>
  <si>
    <t>LOKACIJA 2 - UL. BAJEČ I LOKVICA, NASELJE OMIŠALJ</t>
  </si>
  <si>
    <t>Demontaža postojećeg prometnog znaka te premještaj i montaža istog na novu lokaciju sukladno situacijama iz Prometnog elaborata. Obračun po komadu premještenog prometnog znaka.</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</si>
  <si>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(0,00). Za ponuditelje u sustavu PDV-a ova stavka će se automatski izračunati i nema potrebe za upisivanjem ičega.
OPĆINA OMIŠALJ</t>
  </si>
  <si>
    <r>
      <rPr>
        <b/>
        <sz val="12"/>
        <color rgb="FF000000"/>
        <rFont val="Times New Roman"/>
        <family val="1"/>
        <charset val="238"/>
      </rPr>
      <t>Opći uvjeti za realizaciju posla:</t>
    </r>
    <r>
      <rPr>
        <sz val="12"/>
        <color rgb="FF000000"/>
        <rFont val="Times New Roman"/>
        <family val="1"/>
        <charset val="238"/>
      </rPr>
      <t xml:space="preserve">
- predmet nabave mora se u cijelosti realizirati sukladno odredbama Pravilnika o prometnim znakovima, signalizaciji i opremi na cestama ("Narodne novine" broj 92/19)
- radove na lokaciji 1 (ŽC 5084, naselje Njivice) potrebno je izvesti u svemu sukladno Prometnom elaboratu oznake 54-2023 (u daljnjem tekstu: Prometni elaborat), izrađenom od strane gospodarskog subjekta PRO VIA d. o. o., Pilepčić 41, 51215 Kastav, OIB 02670844534, projektant dr. sc. Ivica Barišić, dipl. ing. prom., koji predstavlja Prilog 3. Poziva na dostavu ponuda te čini njegov sastavni dio
- radove na lokaciji 2 (ul. Baječ i Lokvica, naselje Omišalj) potrebno je izvesti u svemu sukladno Izvedbenom prometnom projektu oznake 57/2024 (u daljnjem tekstu: Izvedbeni projekt), izrađenom od strane gospodarskog subjekta 4 F - PROJEKT d. o. o., Sušilo 13, 51262 Kraljevica, OIB 98829239202, projektantica Višnja Gudac, dipl. ing. prom., koji predstavlja Prilog 4. Poziva na dostavu ponuda te čini njegov sastavni dio
- osobitu pažnju obratiti na situacije i detalje iz Prometnog elaborata te Izvedbenog projekta
- svi ugrađeni prometni znakovi, signalizacija i oprema na cestama moraju zadovoljavati minimalne uvjete propisane važećom normom HRN EN 12899-1 ili jednakovrijedno
- sve izvedene oznake na kolniku moraju zadovoljavati minimalne uvjete propisane važećom normom HRN EN 1436 ili jednakovrijedno.</t>
    </r>
  </si>
  <si>
    <t>Izvedba izravnavajućeg bitumeniziranog nosivog sloja AC16 Base AG6 M2. Debljina sloja iznosi 4 cm u uvaljanom stanju kod središnjeg dijela uzdignute plohe u duljini od 500 cm. Debljina sloja iznosi od 2 do 7 cm kod prilaznih rampi uzdignute plohe u duljini od cca. 110 cm te kod bočne rampe u širini od 25 cm. U cijenu stavke uračunati troškove dobave materijala, proizvodnje, valjanja i ugradnje asfaltne mješavine, prijevoza, opreme te sve druge troškove i izdatke potrebne za realizaciju predmetnih radova u cijelosti. Obračun oo m3 ugrađenog materijala u zbijenom stanju.</t>
  </si>
  <si>
    <t>Uklanjanje postojeće slivne rešetke te dobava i ugradnja zatvorenog poklopca dimenzija 40 x 40 cm, nosivosti najmanje 250 kN. Novi poklopac ugrađuje se na prethodno podignuti okvir prilagođen novo izvedenoj uzdignutoj plohi, koji trošak je potrebno uračunati u cijenu ove stavke. Uklonjenu rešetku potrebno je otpremiti i zbrinuti na deponiju osiguranom od strane izvođača radova. Obračun po komadu dobavljenog i ugrađenog poklopca.</t>
  </si>
  <si>
    <t>Dobava prometnog znaka s ugradnjom na nosivi stup promjera 60 mm, izveden od vruće cinčanog čelika, s pripadajućim čepom, u prethodno pripremljeni temelj. Koeficijent retrorefleksije prometnog znaka minimalno RA2, dok u slučaju dobave kompleta znakova svi znakovi koji sačinjavaju komplet moraju imati istovjetan koeficijent retrorefleksije. Temelj izvesti betonom C20/25 u obliku zarubljene piramide s gornjom stranicom kvadrata od 30 cm, donjom od 40 cm i visinom 70 cm. Stavkom je obuhaćena dobava i ugradnja prometnog znaka, nosivog stupa te potpornog stupa izvedenog od istovjetnih materijala kao nosivi stup (ukoliko je isti predviđen Prometnim elaboratom), izvedba temelja, kao i sav drugi rad, osnovni, potrošni i spojni materijal te opremu potrebne za stavljanje znaka u punu funkciju. Obračun po komadu dobavljenog i ugrađenog prometnog znaka, odnosno po komadu dobavljenog i ugrađenog kompleta prometnih znakova, ukoliko je primjenjivo.</t>
  </si>
  <si>
    <t>Dobava i ugradnja prometne opreme, na nosivi stup promjera 60 mm, izveden od vruće cinčanog čelika, s pripadajućim čepom, u prethodno pripremljeni temelj. Temelj izvesti betonom C20/25 u obliku zarubljene piramide s gornjom stranicom kvadrata od 30 cm, donjom od 40 cm i visinom 70 cm. Stavkom je obuhaćena dobava i ugradnja predviđene prometne opreme, nosivog stupa te potpornog stupa izvedenog od istovjetnih materijala kao nosivi stup (ukoliko je isti predviđen Prometnim elaboratom), izvedba temelja, kao i sav drugi rad, osnovni, potrošni i spojni materijal te opremu potrebne za stavljanje  prometne opreme u punu funkciju. Obračun po komadu kompleta sve dobavljene i ugrađene prometne opreme predviđene pojedinačnom stavkom.</t>
  </si>
  <si>
    <t xml:space="preserve">Dobava i ugradnja kompleta prometni znak C08, dimenzija 600 x 600 mm s dopunskom pločom E01 (30 m) dimenzija 600 x 300 cm te ploča K12-3, dimenzija 300 x 1000 mm, koeficijent retrorefleksije RA3 za svu navedenu opremu. Ugradnja na nosivi stup visine 350 cm te promjera 60 mm, izveden od vruće cinčanog čelika, s pripadajućim čepom, u prethodno pripremljeni temelj. Temelj izvesti betonom C20/25 u obliku zarubljene piramide s gornjom stranicom kvadrata od 30 cm, donjom od 40 cm i visinom 70 cm. Stavkom je obuhaćena dobava i ugradnja kompleta prometnih znakova, nosivog stupa te potpornog stupa izvedenog od istovjetnih materijala kao nosivi stup (ukoliko je isti predviđen Prometnim elaboratom), izvedba temelja, kao i sav drugi rad, osnovni, potrošni i spojni materijal te opremu potrebne za stavljanje za stavljanje kompleta znakova u punu funkciju. Obračun po komadu dobavljenog i ugrađenog kompleta prometnih znakova. </t>
  </si>
  <si>
    <r>
      <t xml:space="preserve">Izvedba horizontalne prometne signalizacije. Radove izvesti bojom tipa II., debljine suhog sloja od minimalno 330 μm te minimalnih karakteristika Q3, R5, RW3, B3, S1. Prije nanošenja boje površina kolnika mora biti potpuno suha, čista, bez prašine i ostataka soli. Uljne i druge masne mrlje moraju se ukloniti. U cijenu svake pojedinačne stavke navesti sve potrebne radove, opremu i materijal za realizaciju iste u cijelosti.
</t>
    </r>
    <r>
      <rPr>
        <b/>
        <sz val="10"/>
        <color rgb="FF000000"/>
        <rFont val="Times New Roman"/>
        <family val="1"/>
        <charset val="238"/>
      </rPr>
      <t>NAPOMENA:</t>
    </r>
    <r>
      <rPr>
        <sz val="10"/>
        <color rgb="FF000000"/>
        <rFont val="Times New Roman"/>
        <family val="1"/>
        <charset val="238"/>
      </rPr>
      <t xml:space="preserve"> Ovim Troškovnikom predviđena je isključivo izvedba horizonatalne prometne signalizacije prema utvrđenoj potrebi, na mjestima gdje se mijenja odnosno nadopunjuje postojeće stanje. Naručitelj će preostalu horizontalnu prometnu signalizaciju na području zahvata obnoviti u sklopu redovitog održavanja, te obnavljanje iste nije predmet ovog postupka nabave.</t>
    </r>
  </si>
  <si>
    <t>Izvedba pješačkog prijelaza (H19) širine 400 cm. Stavkom je obuhaćeno izvođenje odnosno obnova tri postojeća pješaća prijelaza te izvođenje novog pješačkog prijelaza na novo izvedenoj uzdignutoj plohi. Pješački prijelazi se izvode bijelom bojom na crvenoj podlozi. Sve ugrađene boje moraju imati protuklizna svojstva. Širina bojanih odnosno neobojanih dijelova iznosi 50 cm. Obračun po bruto m2 izvedenog pješačkog prijelaza.</t>
  </si>
  <si>
    <t>Izvedba uzdignute plohe (K36) tipa "jastuk" u crvenoj boji s protukliznim svojstvima, sukladno detalju 1. iz Izvedbenog projekta. Stavkom je obuhvaćeno zasijecanje asfalta, frezanje asfaltnog sloja prosječne debljine 1-2 cm, odvoz i zbrinjavanje uklonjenog materijala na deponiju osiguranom od strane izvođača radova, završno čišćenje kolnika od ostataka frezanog asfalta, obrada površine za asfaltiranje nanošenjem bitumenske emulzije te dobava, doprema i strojna ugradnja asfalta AC16 Base AG6 M2, debljine 5 cm te AC11 Surf AG2 M2, debljine 4 cm. U cijenu stavke uračunati troškove rada, prijavoza, opreme, materijala te sve druge troškove i izdatke potrebne za realizaciju predmetnih radova u cijelosti. Obračun po komadu uredno izvedene uzdignute plohe.</t>
  </si>
  <si>
    <t>Dobava i ugradnja kompleta prometni znak C08, dimenzija 400 x 400 mm s dopunskom pločom E02 (100 m), dimenzija 400 x 200 cm, koeficijent retrorefleksije istovjetan za oba znaka, minimalno RA2. Ugradnja na nosivi stup promjera 60 mm, izveden od vruće cinčanog čelika, s pripadajućim čepom, u prethodno pripremljeni temelj. Temelj izvesti betonom C20/25 u obliku zarubljene piramide s gornjom stranicom kvadrata od 30 cm, donjom od 40 cm i visinom 70 cm. Stavkom je obuhvaćena dobava i ugradnja kompleta prometnih znakova te nosivog stupa, izvedba temelja, kao i sav drugi rad, osnovni, potrošni i spojni materijal te opremu potrebne za stavljanje kompleta znakova u punu funkciju. Obračun po komadu dobavljenog i ugrađenog kompleta prometnih znakova.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</si>
</sst>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5">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0"/>
      <color rgb="FF000000"/>
      <name val="Arial"/>
      <family val="2"/>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11">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
      <patternFill patternType="solid">
        <fgColor theme="0" tint="-0.499984740745262"/>
        <bgColor rgb="FFA6A6A6"/>
      </patternFill>
    </fill>
    <fill>
      <patternFill patternType="solid">
        <fgColor theme="0" tint="-0.34998626667073579"/>
        <bgColor rgb="FFBFBFBF"/>
      </patternFill>
    </fill>
    <fill>
      <patternFill patternType="solid">
        <fgColor theme="0" tint="-0.14999847407452621"/>
        <bgColor rgb="FFBFBFBF"/>
      </patternFill>
    </fill>
    <fill>
      <patternFill patternType="solid">
        <fgColor theme="0" tint="-0.14999847407452621"/>
        <bgColor rgb="FFD9D9D9"/>
      </patternFill>
    </fill>
    <fill>
      <patternFill patternType="solid">
        <fgColor theme="0" tint="-0.34998626667073579"/>
        <bgColor rgb="FFA6A6A6"/>
      </patternFill>
    </fill>
    <fill>
      <patternFill patternType="solid">
        <fgColor theme="0" tint="-0.34998626667073579"/>
        <bgColor indexed="64"/>
      </patternFill>
    </fill>
    <fill>
      <patternFill patternType="solid">
        <fgColor theme="0" tint="-0.249977111117893"/>
        <bgColor rgb="FFD9D9D9"/>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double">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9" fillId="0" borderId="0"/>
    <xf numFmtId="168" fontId="9" fillId="0" borderId="0" applyFont="0" applyFill="0" applyBorder="0" applyAlignment="0" applyProtection="0"/>
    <xf numFmtId="169" fontId="9" fillId="0" borderId="0" applyFont="0" applyFill="0" applyBorder="0" applyAlignment="0" applyProtection="0"/>
    <xf numFmtId="0" fontId="14" fillId="0" borderId="0" applyNumberFormat="0" applyBorder="0" applyProtection="0"/>
  </cellStyleXfs>
  <cellXfs count="95">
    <xf numFmtId="0" fontId="0" fillId="0" borderId="0" xfId="0"/>
    <xf numFmtId="0" fontId="2" fillId="0" borderId="0" xfId="0" applyFont="1"/>
    <xf numFmtId="167" fontId="12" fillId="2" borderId="4" xfId="0" applyNumberFormat="1" applyFont="1" applyFill="1" applyBorder="1" applyAlignment="1" applyProtection="1">
      <alignment horizontal="center" vertical="center" wrapText="1"/>
      <protection locked="0"/>
    </xf>
    <xf numFmtId="167" fontId="12" fillId="2" borderId="4" xfId="0" applyNumberFormat="1" applyFont="1" applyFill="1" applyBorder="1" applyAlignment="1" applyProtection="1">
      <alignment horizontal="center" vertical="center"/>
      <protection locked="0"/>
    </xf>
    <xf numFmtId="167" fontId="12" fillId="2" borderId="2" xfId="0" applyNumberFormat="1" applyFont="1" applyFill="1" applyBorder="1" applyAlignment="1" applyProtection="1">
      <alignment horizontal="center" vertical="center"/>
      <protection locked="0"/>
    </xf>
    <xf numFmtId="167" fontId="4" fillId="3" borderId="1" xfId="2" applyNumberFormat="1" applyFont="1" applyFill="1" applyBorder="1" applyAlignment="1" applyProtection="1">
      <alignment horizontal="center" vertical="center"/>
      <protection locked="0"/>
    </xf>
    <xf numFmtId="167" fontId="12" fillId="0" borderId="4" xfId="1" applyNumberFormat="1" applyFont="1" applyBorder="1" applyAlignment="1" applyProtection="1">
      <alignment horizontal="center" vertical="center"/>
    </xf>
    <xf numFmtId="167" fontId="12" fillId="0" borderId="2" xfId="1" applyNumberFormat="1" applyFont="1" applyBorder="1" applyAlignment="1" applyProtection="1">
      <alignment horizontal="center" vertical="center"/>
    </xf>
    <xf numFmtId="4" fontId="4" fillId="4" borderId="7" xfId="1" applyNumberFormat="1" applyFont="1" applyFill="1" applyBorder="1" applyAlignment="1" applyProtection="1">
      <alignment vertical="center"/>
    </xf>
    <xf numFmtId="4" fontId="4" fillId="4" borderId="2" xfId="1" applyNumberFormat="1" applyFont="1" applyFill="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1" fillId="6" borderId="1" xfId="1" applyNumberFormat="1" applyFont="1" applyFill="1" applyBorder="1" applyAlignment="1" applyProtection="1">
      <alignment horizontal="center" vertical="center"/>
    </xf>
    <xf numFmtId="167" fontId="4" fillId="7" borderId="1" xfId="2" applyNumberFormat="1" applyFont="1" applyFill="1" applyBorder="1" applyAlignment="1" applyProtection="1">
      <alignment horizontal="center" vertical="center"/>
    </xf>
    <xf numFmtId="4" fontId="4" fillId="7" borderId="1" xfId="1" applyNumberFormat="1" applyFont="1" applyFill="1" applyBorder="1" applyAlignment="1" applyProtection="1">
      <alignment horizontal="center" vertical="center"/>
    </xf>
    <xf numFmtId="167" fontId="4" fillId="9" borderId="1" xfId="2" applyNumberFormat="1" applyFont="1" applyFill="1" applyBorder="1" applyAlignment="1" applyProtection="1">
      <alignment horizontal="center" vertical="center"/>
    </xf>
    <xf numFmtId="167" fontId="11" fillId="5" borderId="1" xfId="1" applyNumberFormat="1" applyFont="1" applyFill="1" applyBorder="1" applyAlignment="1" applyProtection="1">
      <alignment horizontal="center" vertical="center"/>
    </xf>
    <xf numFmtId="167" fontId="4" fillId="10" borderId="1" xfId="2" applyNumberFormat="1" applyFont="1" applyFill="1" applyBorder="1" applyAlignment="1" applyProtection="1">
      <alignment horizontal="center" vertical="center"/>
    </xf>
    <xf numFmtId="4" fontId="4" fillId="10" borderId="1" xfId="1" applyNumberFormat="1" applyFont="1" applyFill="1" applyBorder="1" applyAlignment="1" applyProtection="1">
      <alignment horizontal="center" vertical="center"/>
    </xf>
    <xf numFmtId="0" fontId="7" fillId="0" borderId="0" xfId="0" applyFont="1"/>
    <xf numFmtId="0" fontId="5" fillId="0" borderId="0" xfId="0" applyFont="1"/>
    <xf numFmtId="0" fontId="5" fillId="0" borderId="0" xfId="0" applyFont="1" applyAlignment="1">
      <alignment horizontal="left"/>
    </xf>
    <xf numFmtId="0" fontId="11" fillId="3" borderId="8" xfId="0" applyFont="1" applyFill="1" applyBorder="1" applyAlignment="1">
      <alignment horizontal="center" vertical="center" wrapText="1"/>
    </xf>
    <xf numFmtId="4" fontId="11" fillId="3" borderId="8" xfId="0" applyNumberFormat="1" applyFont="1" applyFill="1" applyBorder="1" applyAlignment="1">
      <alignment horizontal="center" vertical="center" wrapText="1"/>
    </xf>
    <xf numFmtId="4" fontId="11" fillId="3" borderId="8"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indent="1"/>
    </xf>
    <xf numFmtId="0" fontId="11" fillId="5" borderId="2"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4" fontId="11" fillId="5" borderId="2" xfId="0" applyNumberFormat="1" applyFont="1" applyFill="1" applyBorder="1" applyAlignment="1">
      <alignment horizontal="center" vertical="center"/>
    </xf>
    <xf numFmtId="0" fontId="12" fillId="0" borderId="0" xfId="0" applyFont="1"/>
    <xf numFmtId="0" fontId="11" fillId="6" borderId="1" xfId="0" applyFont="1" applyFill="1" applyBorder="1" applyAlignment="1">
      <alignment horizontal="center" vertical="center" wrapText="1"/>
    </xf>
    <xf numFmtId="0" fontId="11" fillId="6" borderId="1"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4" fontId="11" fillId="6" borderId="2" xfId="0" applyNumberFormat="1" applyFont="1" applyFill="1" applyBorder="1" applyAlignment="1">
      <alignment horizontal="center" vertical="center" wrapText="1"/>
    </xf>
    <xf numFmtId="4" fontId="11" fillId="6" borderId="2" xfId="0" applyNumberFormat="1"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left" vertical="center" wrapText="1" indent="1"/>
    </xf>
    <xf numFmtId="0" fontId="12" fillId="0" borderId="4" xfId="0" applyFont="1" applyBorder="1" applyAlignment="1">
      <alignment horizontal="center" vertical="center"/>
    </xf>
    <xf numFmtId="4" fontId="12" fillId="0" borderId="4"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2" xfId="0" applyFont="1" applyBorder="1" applyAlignment="1">
      <alignment horizontal="left" vertical="center" wrapText="1" indent="1"/>
    </xf>
    <xf numFmtId="0" fontId="12" fillId="0" borderId="2" xfId="0" applyFont="1" applyBorder="1" applyAlignment="1">
      <alignment horizontal="center" vertical="center"/>
    </xf>
    <xf numFmtId="4"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0" xfId="0" applyFont="1" applyAlignment="1">
      <alignment horizontal="center"/>
    </xf>
    <xf numFmtId="0" fontId="12" fillId="0" borderId="1" xfId="0" applyFont="1" applyBorder="1" applyAlignment="1">
      <alignment horizontal="center" vertical="center"/>
    </xf>
    <xf numFmtId="0" fontId="8" fillId="0" borderId="0" xfId="0" applyFont="1"/>
    <xf numFmtId="0" fontId="4" fillId="8" borderId="1" xfId="0" applyFont="1" applyFill="1" applyBorder="1" applyAlignment="1">
      <alignment horizontal="center" vertical="center"/>
    </xf>
    <xf numFmtId="0" fontId="13" fillId="0" borderId="0" xfId="0" applyFont="1"/>
    <xf numFmtId="0" fontId="4" fillId="7" borderId="1" xfId="0" applyFont="1" applyFill="1" applyBorder="1" applyAlignment="1">
      <alignment horizontal="center" vertical="center"/>
    </xf>
    <xf numFmtId="0" fontId="12" fillId="9" borderId="0" xfId="0" applyFont="1" applyFill="1"/>
    <xf numFmtId="0" fontId="4" fillId="4" borderId="6" xfId="0" applyFont="1" applyFill="1" applyBorder="1" applyAlignment="1">
      <alignment horizontal="center" vertical="center"/>
    </xf>
    <xf numFmtId="0" fontId="4" fillId="4" borderId="7" xfId="0" applyFont="1" applyFill="1" applyBorder="1" applyAlignment="1">
      <alignment horizontal="left" vertical="center" wrapText="1" indent="1"/>
    </xf>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10" borderId="1" xfId="0" applyFont="1" applyFill="1" applyBorder="1" applyAlignment="1">
      <alignment horizontal="center" vertical="center"/>
    </xf>
    <xf numFmtId="0" fontId="13" fillId="9" borderId="0" xfId="0" applyFont="1" applyFill="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horizontal="right" wrapText="1"/>
    </xf>
    <xf numFmtId="0" fontId="2" fillId="0" borderId="0" xfId="0" applyFont="1" applyAlignment="1">
      <alignment horizontal="left" vertical="center" wrapText="1"/>
    </xf>
    <xf numFmtId="0" fontId="4" fillId="7" borderId="1" xfId="0" applyFont="1" applyFill="1" applyBorder="1" applyAlignment="1">
      <alignment horizontal="left" vertical="center" indent="1"/>
    </xf>
    <xf numFmtId="0" fontId="7" fillId="0" borderId="0" xfId="0" applyFont="1" applyAlignment="1">
      <alignment horizont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4" fillId="8" borderId="6" xfId="0" applyFont="1" applyFill="1" applyBorder="1" applyAlignment="1">
      <alignment horizontal="left" vertical="center" wrapText="1" indent="1"/>
    </xf>
    <xf numFmtId="0" fontId="4" fillId="8" borderId="7" xfId="0" applyFont="1" applyFill="1" applyBorder="1" applyAlignment="1">
      <alignment horizontal="left" vertical="center" wrapText="1" indent="1"/>
    </xf>
    <xf numFmtId="0" fontId="4" fillId="8" borderId="2" xfId="0" applyFont="1" applyFill="1" applyBorder="1" applyAlignment="1">
      <alignment horizontal="left" vertical="center" wrapText="1" indent="1"/>
    </xf>
    <xf numFmtId="0" fontId="12" fillId="0" borderId="0" xfId="0" applyFont="1" applyAlignment="1">
      <alignment horizontal="center"/>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xf numFmtId="0" fontId="4" fillId="10" borderId="1" xfId="0" applyFont="1" applyFill="1" applyBorder="1" applyAlignment="1">
      <alignment horizontal="left" vertical="center" indent="1"/>
    </xf>
    <xf numFmtId="4" fontId="4" fillId="10" borderId="1" xfId="1" applyNumberFormat="1" applyFont="1" applyFill="1" applyBorder="1" applyAlignment="1" applyProtection="1">
      <alignment horizontal="left" vertical="center" wrapText="1" indent="1"/>
    </xf>
    <xf numFmtId="0" fontId="4" fillId="3" borderId="1" xfId="0" applyFont="1" applyFill="1" applyBorder="1" applyAlignment="1">
      <alignment horizontal="left" vertical="center" wrapText="1" indent="1"/>
    </xf>
    <xf numFmtId="0" fontId="7" fillId="0" borderId="0" xfId="0" applyFont="1" applyAlignment="1" applyProtection="1">
      <alignment horizontal="center"/>
      <protection locked="0"/>
    </xf>
    <xf numFmtId="4" fontId="4" fillId="7" borderId="1" xfId="1" applyNumberFormat="1" applyFont="1" applyFill="1" applyBorder="1" applyAlignment="1" applyProtection="1">
      <alignment horizontal="left" vertical="center" wrapText="1" indent="1"/>
    </xf>
    <xf numFmtId="0" fontId="4" fillId="9" borderId="1" xfId="0" applyFont="1" applyFill="1" applyBorder="1" applyAlignment="1">
      <alignment horizontal="left" vertical="center" wrapText="1" indent="1"/>
    </xf>
    <xf numFmtId="0" fontId="10" fillId="0" borderId="0" xfId="0" applyFont="1" applyAlignment="1" applyProtection="1">
      <alignment horizontal="left"/>
      <protection locked="0"/>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164" fontId="4" fillId="0" borderId="0" xfId="0" applyNumberFormat="1" applyFont="1" applyAlignment="1">
      <alignment horizontal="center" vertical="center"/>
    </xf>
    <xf numFmtId="0" fontId="5" fillId="0" borderId="9" xfId="0" applyFont="1" applyBorder="1" applyAlignment="1">
      <alignment horizontal="center"/>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center"/>
    </xf>
    <xf numFmtId="0" fontId="12" fillId="0" borderId="7" xfId="0" applyFont="1" applyBorder="1" applyAlignment="1">
      <alignment horizontal="center"/>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0" fontId="11" fillId="6" borderId="6" xfId="0" applyFont="1" applyFill="1" applyBorder="1" applyAlignment="1">
      <alignment horizontal="left" vertical="center" wrapText="1" indent="1"/>
    </xf>
    <xf numFmtId="0" fontId="11" fillId="6" borderId="7" xfId="0" applyFont="1" applyFill="1" applyBorder="1" applyAlignment="1">
      <alignment horizontal="left" vertical="center" wrapText="1" indent="1"/>
    </xf>
    <xf numFmtId="0" fontId="11" fillId="6" borderId="2" xfId="0" applyFont="1" applyFill="1" applyBorder="1" applyAlignment="1">
      <alignment horizontal="left" vertical="center" wrapText="1" indent="1"/>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2"/>
  <sheetViews>
    <sheetView workbookViewId="0">
      <selection activeCell="G6" sqref="G6"/>
    </sheetView>
  </sheetViews>
  <sheetFormatPr defaultRowHeight="15"/>
  <cols>
    <col min="8" max="8" width="18.42578125" customWidth="1"/>
  </cols>
  <sheetData>
    <row r="1" spans="1:8" ht="242.25" customHeight="1">
      <c r="A1" s="62" t="s">
        <v>113</v>
      </c>
      <c r="B1" s="62"/>
      <c r="C1" s="62"/>
      <c r="D1" s="62"/>
      <c r="E1" s="62"/>
      <c r="F1" s="62"/>
      <c r="G1" s="62"/>
      <c r="H1" s="62"/>
    </row>
    <row r="2" spans="1:8" ht="18.75">
      <c r="A2" s="1"/>
      <c r="B2" s="1"/>
      <c r="C2" s="1"/>
      <c r="D2" s="1"/>
      <c r="E2" s="1"/>
      <c r="F2" s="1"/>
      <c r="G2" s="1"/>
      <c r="H2" s="1"/>
    </row>
  </sheetData>
  <mergeCells count="1">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3"/>
  <sheetViews>
    <sheetView tabSelected="1" view="pageBreakPreview" zoomScale="160" zoomScaleNormal="115" zoomScaleSheetLayoutView="160" workbookViewId="0">
      <selection sqref="A1:F1"/>
    </sheetView>
  </sheetViews>
  <sheetFormatPr defaultColWidth="8.140625" defaultRowHeight="15"/>
  <cols>
    <col min="1" max="1" width="7" style="20" customWidth="1"/>
    <col min="2" max="2" width="35.5703125" style="60" customWidth="1"/>
    <col min="3" max="3" width="9.42578125" style="20" customWidth="1"/>
    <col min="4" max="4" width="9.140625" style="20" customWidth="1"/>
    <col min="5" max="5" width="11.85546875" style="59" customWidth="1"/>
    <col min="6" max="6" width="13.85546875" style="59" customWidth="1"/>
    <col min="7" max="7" width="8.140625" style="20" customWidth="1"/>
    <col min="8" max="16384" width="8.140625" style="20"/>
  </cols>
  <sheetData>
    <row r="1" spans="1:6" ht="20.25">
      <c r="A1" s="81" t="s">
        <v>0</v>
      </c>
      <c r="B1" s="81"/>
      <c r="C1" s="81"/>
      <c r="D1" s="81"/>
      <c r="E1" s="81"/>
      <c r="F1" s="81"/>
    </row>
    <row r="2" spans="1:6" s="21" customFormat="1" ht="15.75">
      <c r="A2" s="84"/>
      <c r="B2" s="84"/>
      <c r="C2" s="84"/>
      <c r="D2" s="84"/>
      <c r="E2" s="84"/>
      <c r="F2" s="84"/>
    </row>
    <row r="3" spans="1:6" s="21" customFormat="1" ht="15.75">
      <c r="A3" s="82" t="s">
        <v>33</v>
      </c>
      <c r="B3" s="82"/>
      <c r="C3" s="82"/>
      <c r="D3" s="82"/>
      <c r="E3" s="82"/>
      <c r="F3" s="82"/>
    </row>
    <row r="4" spans="1:6" s="21" customFormat="1" ht="15.75">
      <c r="A4" s="83" t="s">
        <v>32</v>
      </c>
      <c r="B4" s="83"/>
      <c r="C4" s="83"/>
      <c r="D4" s="83"/>
      <c r="E4" s="83"/>
      <c r="F4" s="83"/>
    </row>
    <row r="5" spans="1:6" s="21" customFormat="1" ht="15.75">
      <c r="A5" s="88"/>
      <c r="B5" s="88"/>
      <c r="C5" s="88"/>
      <c r="D5" s="88"/>
      <c r="E5" s="88"/>
      <c r="F5" s="88"/>
    </row>
    <row r="6" spans="1:6" s="22" customFormat="1" ht="288.75" customHeight="1">
      <c r="A6" s="86" t="s">
        <v>114</v>
      </c>
      <c r="B6" s="87"/>
      <c r="C6" s="87"/>
      <c r="D6" s="87"/>
      <c r="E6" s="87"/>
      <c r="F6" s="87"/>
    </row>
    <row r="7" spans="1:6" s="21" customFormat="1" ht="16.5" thickBot="1">
      <c r="A7" s="85"/>
      <c r="B7" s="85"/>
      <c r="C7" s="85"/>
      <c r="D7" s="85"/>
      <c r="E7" s="85"/>
      <c r="F7" s="85"/>
    </row>
    <row r="8" spans="1:6" s="21" customFormat="1" ht="26.25" thickBot="1">
      <c r="A8" s="23" t="s">
        <v>1</v>
      </c>
      <c r="B8" s="23" t="s">
        <v>2</v>
      </c>
      <c r="C8" s="23" t="s">
        <v>3</v>
      </c>
      <c r="D8" s="23" t="s">
        <v>5</v>
      </c>
      <c r="E8" s="24" t="s">
        <v>4</v>
      </c>
      <c r="F8" s="25" t="s">
        <v>6</v>
      </c>
    </row>
    <row r="9" spans="1:6" s="31" customFormat="1" ht="36" customHeight="1" thickBot="1">
      <c r="A9" s="26" t="s">
        <v>18</v>
      </c>
      <c r="B9" s="27" t="s">
        <v>24</v>
      </c>
      <c r="C9" s="28"/>
      <c r="D9" s="28"/>
      <c r="E9" s="29"/>
      <c r="F9" s="30"/>
    </row>
    <row r="10" spans="1:6" s="31" customFormat="1" ht="24" customHeight="1" thickBot="1">
      <c r="A10" s="32" t="s">
        <v>20</v>
      </c>
      <c r="B10" s="33" t="s">
        <v>110</v>
      </c>
      <c r="C10" s="34"/>
      <c r="D10" s="34"/>
      <c r="E10" s="35"/>
      <c r="F10" s="36"/>
    </row>
    <row r="11" spans="1:6" s="21" customFormat="1" ht="156.75" customHeight="1" thickBot="1">
      <c r="A11" s="37" t="s">
        <v>25</v>
      </c>
      <c r="B11" s="38" t="s">
        <v>34</v>
      </c>
      <c r="C11" s="39" t="s">
        <v>35</v>
      </c>
      <c r="D11" s="40">
        <v>1</v>
      </c>
      <c r="E11" s="2"/>
      <c r="F11" s="6">
        <f>D11*E11</f>
        <v>0</v>
      </c>
    </row>
    <row r="12" spans="1:6" s="21" customFormat="1" ht="77.25" thickBot="1">
      <c r="A12" s="37" t="s">
        <v>27</v>
      </c>
      <c r="B12" s="38" t="s">
        <v>36</v>
      </c>
      <c r="C12" s="39" t="s">
        <v>37</v>
      </c>
      <c r="D12" s="40">
        <v>30</v>
      </c>
      <c r="E12" s="2"/>
      <c r="F12" s="6">
        <f t="shared" ref="F12:F16" si="0">D12*E12</f>
        <v>0</v>
      </c>
    </row>
    <row r="13" spans="1:6" s="21" customFormat="1" ht="143.25" customHeight="1" thickBot="1">
      <c r="A13" s="41" t="s">
        <v>28</v>
      </c>
      <c r="B13" s="42" t="s">
        <v>38</v>
      </c>
      <c r="C13" s="43" t="s">
        <v>16</v>
      </c>
      <c r="D13" s="44">
        <v>20</v>
      </c>
      <c r="E13" s="4"/>
      <c r="F13" s="7">
        <f t="shared" si="0"/>
        <v>0</v>
      </c>
    </row>
    <row r="14" spans="1:6" s="21" customFormat="1" ht="91.5" customHeight="1" thickBot="1">
      <c r="A14" s="45" t="s">
        <v>29</v>
      </c>
      <c r="B14" s="38" t="s">
        <v>39</v>
      </c>
      <c r="C14" s="39" t="s">
        <v>16</v>
      </c>
      <c r="D14" s="40">
        <v>90</v>
      </c>
      <c r="E14" s="3"/>
      <c r="F14" s="6">
        <f t="shared" si="0"/>
        <v>0</v>
      </c>
    </row>
    <row r="15" spans="1:6" s="21" customFormat="1" ht="180" customHeight="1" thickBot="1">
      <c r="A15" s="41" t="s">
        <v>30</v>
      </c>
      <c r="B15" s="42" t="s">
        <v>115</v>
      </c>
      <c r="C15" s="43" t="s">
        <v>17</v>
      </c>
      <c r="D15" s="44">
        <v>4</v>
      </c>
      <c r="E15" s="4"/>
      <c r="F15" s="7">
        <f t="shared" si="0"/>
        <v>0</v>
      </c>
    </row>
    <row r="16" spans="1:6" s="21" customFormat="1" ht="115.5" thickBot="1">
      <c r="A16" s="41" t="s">
        <v>31</v>
      </c>
      <c r="B16" s="42" t="s">
        <v>62</v>
      </c>
      <c r="C16" s="43" t="s">
        <v>16</v>
      </c>
      <c r="D16" s="44">
        <v>60</v>
      </c>
      <c r="E16" s="4"/>
      <c r="F16" s="7">
        <f t="shared" si="0"/>
        <v>0</v>
      </c>
    </row>
    <row r="17" spans="1:6" s="31" customFormat="1" ht="24" customHeight="1" thickBot="1">
      <c r="A17" s="32" t="s">
        <v>20</v>
      </c>
      <c r="B17" s="90" t="s">
        <v>40</v>
      </c>
      <c r="C17" s="90"/>
      <c r="D17" s="90"/>
      <c r="E17" s="91"/>
      <c r="F17" s="13">
        <f>SUM(F11:F16)</f>
        <v>0</v>
      </c>
    </row>
    <row r="18" spans="1:6" s="31" customFormat="1" ht="13.5" thickBot="1">
      <c r="A18" s="71"/>
      <c r="B18" s="71"/>
      <c r="C18" s="71"/>
      <c r="D18" s="71"/>
      <c r="E18" s="71"/>
      <c r="F18" s="71"/>
    </row>
    <row r="19" spans="1:6" s="31" customFormat="1" ht="24" customHeight="1" thickBot="1">
      <c r="A19" s="32" t="s">
        <v>26</v>
      </c>
      <c r="B19" s="92" t="s">
        <v>41</v>
      </c>
      <c r="C19" s="93"/>
      <c r="D19" s="93"/>
      <c r="E19" s="93"/>
      <c r="F19" s="94"/>
    </row>
    <row r="20" spans="1:6" s="21" customFormat="1" ht="203.25" customHeight="1" thickBot="1">
      <c r="A20" s="37" t="s">
        <v>43</v>
      </c>
      <c r="B20" s="38" t="s">
        <v>49</v>
      </c>
      <c r="C20" s="39" t="s">
        <v>48</v>
      </c>
      <c r="D20" s="40">
        <v>2</v>
      </c>
      <c r="E20" s="2"/>
      <c r="F20" s="6">
        <f t="shared" ref="F20" si="1">D20*E20</f>
        <v>0</v>
      </c>
    </row>
    <row r="21" spans="1:6" s="21" customFormat="1" ht="169.5" customHeight="1" thickBot="1">
      <c r="A21" s="41" t="s">
        <v>44</v>
      </c>
      <c r="B21" s="42" t="s">
        <v>50</v>
      </c>
      <c r="C21" s="43" t="s">
        <v>37</v>
      </c>
      <c r="D21" s="44">
        <v>8</v>
      </c>
      <c r="E21" s="4"/>
      <c r="F21" s="7">
        <f t="shared" ref="F21" si="2">D21*E21</f>
        <v>0</v>
      </c>
    </row>
    <row r="22" spans="1:6" s="21" customFormat="1" ht="144" customHeight="1" thickBot="1">
      <c r="A22" s="45" t="s">
        <v>45</v>
      </c>
      <c r="B22" s="38" t="s">
        <v>116</v>
      </c>
      <c r="C22" s="39" t="s">
        <v>48</v>
      </c>
      <c r="D22" s="40">
        <v>1</v>
      </c>
      <c r="E22" s="3"/>
      <c r="F22" s="6">
        <f t="shared" ref="F22" si="3">D22*E22</f>
        <v>0</v>
      </c>
    </row>
    <row r="23" spans="1:6" s="31" customFormat="1" ht="24" customHeight="1" thickBot="1">
      <c r="A23" s="32" t="s">
        <v>26</v>
      </c>
      <c r="B23" s="90" t="s">
        <v>42</v>
      </c>
      <c r="C23" s="90"/>
      <c r="D23" s="90"/>
      <c r="E23" s="91"/>
      <c r="F23" s="13">
        <f>SUM(F20:F22)</f>
        <v>0</v>
      </c>
    </row>
    <row r="24" spans="1:6" s="31" customFormat="1" ht="13.5" thickBot="1">
      <c r="A24" s="89"/>
      <c r="B24" s="89"/>
      <c r="C24" s="89"/>
      <c r="D24" s="89"/>
      <c r="E24" s="89"/>
      <c r="F24" s="89"/>
    </row>
    <row r="25" spans="1:6" s="31" customFormat="1" ht="24" customHeight="1" thickBot="1">
      <c r="A25" s="32" t="s">
        <v>51</v>
      </c>
      <c r="B25" s="92" t="s">
        <v>46</v>
      </c>
      <c r="C25" s="93"/>
      <c r="D25" s="93"/>
      <c r="E25" s="93"/>
      <c r="F25" s="94"/>
    </row>
    <row r="26" spans="1:6" s="21" customFormat="1" ht="90" thickBot="1">
      <c r="A26" s="37" t="s">
        <v>52</v>
      </c>
      <c r="B26" s="38" t="s">
        <v>59</v>
      </c>
      <c r="C26" s="39" t="s">
        <v>48</v>
      </c>
      <c r="D26" s="40">
        <v>22</v>
      </c>
      <c r="E26" s="3"/>
      <c r="F26" s="6">
        <f t="shared" ref="F26:F27" si="4">D26*E26</f>
        <v>0</v>
      </c>
    </row>
    <row r="27" spans="1:6" s="21" customFormat="1" ht="64.5" thickBot="1">
      <c r="A27" s="37" t="s">
        <v>53</v>
      </c>
      <c r="B27" s="38" t="s">
        <v>112</v>
      </c>
      <c r="C27" s="39" t="s">
        <v>48</v>
      </c>
      <c r="D27" s="40">
        <v>3</v>
      </c>
      <c r="E27" s="3"/>
      <c r="F27" s="6">
        <f t="shared" si="4"/>
        <v>0</v>
      </c>
    </row>
    <row r="28" spans="1:6" s="21" customFormat="1" ht="39" thickBot="1">
      <c r="A28" s="47" t="s">
        <v>54</v>
      </c>
      <c r="B28" s="42" t="s">
        <v>60</v>
      </c>
      <c r="C28" s="43" t="s">
        <v>16</v>
      </c>
      <c r="D28" s="44">
        <v>6</v>
      </c>
      <c r="E28" s="4"/>
      <c r="F28" s="7">
        <f t="shared" ref="F28" si="5">D28*E28</f>
        <v>0</v>
      </c>
    </row>
    <row r="29" spans="1:6" s="21" customFormat="1" ht="90" thickBot="1">
      <c r="A29" s="47" t="s">
        <v>55</v>
      </c>
      <c r="B29" s="42" t="s">
        <v>86</v>
      </c>
      <c r="C29" s="65"/>
      <c r="D29" s="66"/>
      <c r="E29" s="66"/>
      <c r="F29" s="67"/>
    </row>
    <row r="30" spans="1:6" s="21" customFormat="1" ht="26.25" thickBot="1">
      <c r="A30" s="37" t="s">
        <v>21</v>
      </c>
      <c r="B30" s="38" t="s">
        <v>89</v>
      </c>
      <c r="C30" s="39" t="s">
        <v>48</v>
      </c>
      <c r="D30" s="40">
        <v>1</v>
      </c>
      <c r="E30" s="3"/>
      <c r="F30" s="6">
        <f t="shared" ref="F30" si="6">D30*E30</f>
        <v>0</v>
      </c>
    </row>
    <row r="31" spans="1:6" s="21" customFormat="1" ht="26.25" thickBot="1">
      <c r="A31" s="37" t="s">
        <v>22</v>
      </c>
      <c r="B31" s="38" t="s">
        <v>90</v>
      </c>
      <c r="C31" s="39" t="s">
        <v>48</v>
      </c>
      <c r="D31" s="40">
        <v>1</v>
      </c>
      <c r="E31" s="3"/>
      <c r="F31" s="6">
        <f t="shared" ref="F31:F34" si="7">D31*E31</f>
        <v>0</v>
      </c>
    </row>
    <row r="32" spans="1:6" s="21" customFormat="1" ht="39" thickBot="1">
      <c r="A32" s="37" t="s">
        <v>23</v>
      </c>
      <c r="B32" s="38" t="s">
        <v>91</v>
      </c>
      <c r="C32" s="39" t="s">
        <v>48</v>
      </c>
      <c r="D32" s="40">
        <v>1</v>
      </c>
      <c r="E32" s="3"/>
      <c r="F32" s="6">
        <f t="shared" si="7"/>
        <v>0</v>
      </c>
    </row>
    <row r="33" spans="1:6" s="21" customFormat="1" ht="26.25" thickBot="1">
      <c r="A33" s="37" t="s">
        <v>56</v>
      </c>
      <c r="B33" s="38" t="s">
        <v>92</v>
      </c>
      <c r="C33" s="39" t="s">
        <v>48</v>
      </c>
      <c r="D33" s="40">
        <v>2</v>
      </c>
      <c r="E33" s="3"/>
      <c r="F33" s="6">
        <f t="shared" si="7"/>
        <v>0</v>
      </c>
    </row>
    <row r="34" spans="1:6" s="21" customFormat="1" ht="38.25" customHeight="1" thickBot="1">
      <c r="A34" s="37" t="s">
        <v>57</v>
      </c>
      <c r="B34" s="38" t="s">
        <v>93</v>
      </c>
      <c r="C34" s="39" t="s">
        <v>48</v>
      </c>
      <c r="D34" s="40">
        <v>2</v>
      </c>
      <c r="E34" s="3"/>
      <c r="F34" s="6">
        <f t="shared" si="7"/>
        <v>0</v>
      </c>
    </row>
    <row r="35" spans="1:6" s="21" customFormat="1" ht="302.25" customHeight="1" thickBot="1">
      <c r="A35" s="47" t="s">
        <v>61</v>
      </c>
      <c r="B35" s="42" t="s">
        <v>117</v>
      </c>
      <c r="C35" s="65"/>
      <c r="D35" s="66"/>
      <c r="E35" s="66"/>
      <c r="F35" s="67"/>
    </row>
    <row r="36" spans="1:6" s="21" customFormat="1" ht="51.75" thickBot="1">
      <c r="A36" s="37" t="s">
        <v>21</v>
      </c>
      <c r="B36" s="38" t="s">
        <v>94</v>
      </c>
      <c r="C36" s="39" t="s">
        <v>48</v>
      </c>
      <c r="D36" s="40">
        <v>1</v>
      </c>
      <c r="E36" s="3"/>
      <c r="F36" s="6">
        <f t="shared" ref="F36:F40" si="8">D36*E36</f>
        <v>0</v>
      </c>
    </row>
    <row r="37" spans="1:6" s="21" customFormat="1" ht="26.25" thickBot="1">
      <c r="A37" s="37" t="s">
        <v>22</v>
      </c>
      <c r="B37" s="38" t="s">
        <v>95</v>
      </c>
      <c r="C37" s="39" t="s">
        <v>48</v>
      </c>
      <c r="D37" s="40">
        <v>11</v>
      </c>
      <c r="E37" s="3"/>
      <c r="F37" s="6">
        <f t="shared" si="8"/>
        <v>0</v>
      </c>
    </row>
    <row r="38" spans="1:6" s="21" customFormat="1" ht="51.75" customHeight="1" thickBot="1">
      <c r="A38" s="37" t="s">
        <v>23</v>
      </c>
      <c r="B38" s="38" t="s">
        <v>96</v>
      </c>
      <c r="C38" s="39" t="s">
        <v>48</v>
      </c>
      <c r="D38" s="40">
        <v>2</v>
      </c>
      <c r="E38" s="3"/>
      <c r="F38" s="6">
        <f t="shared" si="8"/>
        <v>0</v>
      </c>
    </row>
    <row r="39" spans="1:6" s="21" customFormat="1" ht="64.5" thickBot="1">
      <c r="A39" s="47" t="s">
        <v>56</v>
      </c>
      <c r="B39" s="42" t="s">
        <v>87</v>
      </c>
      <c r="C39" s="43" t="s">
        <v>48</v>
      </c>
      <c r="D39" s="44">
        <v>6</v>
      </c>
      <c r="E39" s="4"/>
      <c r="F39" s="7">
        <f t="shared" si="8"/>
        <v>0</v>
      </c>
    </row>
    <row r="40" spans="1:6" s="21" customFormat="1" ht="26.25" thickBot="1">
      <c r="A40" s="37" t="s">
        <v>57</v>
      </c>
      <c r="B40" s="38" t="s">
        <v>97</v>
      </c>
      <c r="C40" s="39" t="s">
        <v>48</v>
      </c>
      <c r="D40" s="40">
        <v>2</v>
      </c>
      <c r="E40" s="3"/>
      <c r="F40" s="6">
        <f t="shared" si="8"/>
        <v>0</v>
      </c>
    </row>
    <row r="41" spans="1:6" s="21" customFormat="1" ht="306.75" thickBot="1">
      <c r="A41" s="37" t="s">
        <v>63</v>
      </c>
      <c r="B41" s="38" t="s">
        <v>119</v>
      </c>
      <c r="C41" s="39" t="s">
        <v>48</v>
      </c>
      <c r="D41" s="40">
        <v>2</v>
      </c>
      <c r="E41" s="3"/>
      <c r="F41" s="6">
        <f t="shared" ref="F41" si="9">D41*E41</f>
        <v>0</v>
      </c>
    </row>
    <row r="42" spans="1:6" s="21" customFormat="1" ht="266.25" customHeight="1" thickBot="1">
      <c r="A42" s="47" t="s">
        <v>64</v>
      </c>
      <c r="B42" s="42" t="s">
        <v>120</v>
      </c>
      <c r="C42" s="65"/>
      <c r="D42" s="66"/>
      <c r="E42" s="66"/>
      <c r="F42" s="67"/>
    </row>
    <row r="43" spans="1:6" s="21" customFormat="1" ht="26.25" thickBot="1">
      <c r="A43" s="37" t="s">
        <v>21</v>
      </c>
      <c r="B43" s="38" t="s">
        <v>72</v>
      </c>
      <c r="C43" s="39" t="s">
        <v>37</v>
      </c>
      <c r="D43" s="40">
        <v>100</v>
      </c>
      <c r="E43" s="3"/>
      <c r="F43" s="6">
        <f t="shared" ref="F43" si="10">D43*E43</f>
        <v>0</v>
      </c>
    </row>
    <row r="44" spans="1:6" s="21" customFormat="1" ht="39" thickBot="1">
      <c r="A44" s="37" t="s">
        <v>22</v>
      </c>
      <c r="B44" s="38" t="s">
        <v>73</v>
      </c>
      <c r="C44" s="39" t="s">
        <v>37</v>
      </c>
      <c r="D44" s="40">
        <v>40</v>
      </c>
      <c r="E44" s="3"/>
      <c r="F44" s="6">
        <f t="shared" ref="F44:F47" si="11">D44*E44</f>
        <v>0</v>
      </c>
    </row>
    <row r="45" spans="1:6" s="21" customFormat="1" ht="51.75" thickBot="1">
      <c r="A45" s="47" t="s">
        <v>23</v>
      </c>
      <c r="B45" s="42" t="s">
        <v>74</v>
      </c>
      <c r="C45" s="43" t="s">
        <v>16</v>
      </c>
      <c r="D45" s="44">
        <v>16</v>
      </c>
      <c r="E45" s="4"/>
      <c r="F45" s="7">
        <f t="shared" si="11"/>
        <v>0</v>
      </c>
    </row>
    <row r="46" spans="1:6" s="21" customFormat="1" ht="51.75" thickBot="1">
      <c r="A46" s="37" t="s">
        <v>56</v>
      </c>
      <c r="B46" s="38" t="s">
        <v>75</v>
      </c>
      <c r="C46" s="39" t="s">
        <v>48</v>
      </c>
      <c r="D46" s="40">
        <v>4</v>
      </c>
      <c r="E46" s="3"/>
      <c r="F46" s="6">
        <f t="shared" si="11"/>
        <v>0</v>
      </c>
    </row>
    <row r="47" spans="1:6" s="21" customFormat="1" ht="51.75" thickBot="1">
      <c r="A47" s="37" t="s">
        <v>57</v>
      </c>
      <c r="B47" s="38" t="s">
        <v>76</v>
      </c>
      <c r="C47" s="39" t="s">
        <v>48</v>
      </c>
      <c r="D47" s="40">
        <v>1</v>
      </c>
      <c r="E47" s="3"/>
      <c r="F47" s="6">
        <f t="shared" si="11"/>
        <v>0</v>
      </c>
    </row>
    <row r="48" spans="1:6" s="21" customFormat="1" ht="51.75" thickBot="1">
      <c r="A48" s="37" t="s">
        <v>58</v>
      </c>
      <c r="B48" s="38" t="s">
        <v>77</v>
      </c>
      <c r="C48" s="39" t="s">
        <v>48</v>
      </c>
      <c r="D48" s="40">
        <v>2</v>
      </c>
      <c r="E48" s="3"/>
      <c r="F48" s="6">
        <f t="shared" ref="F48:F52" si="12">D48*E48</f>
        <v>0</v>
      </c>
    </row>
    <row r="49" spans="1:6" s="21" customFormat="1" ht="51.75" thickBot="1">
      <c r="A49" s="37" t="s">
        <v>65</v>
      </c>
      <c r="B49" s="38" t="s">
        <v>78</v>
      </c>
      <c r="C49" s="39" t="s">
        <v>48</v>
      </c>
      <c r="D49" s="40">
        <v>2</v>
      </c>
      <c r="E49" s="3"/>
      <c r="F49" s="6">
        <f t="shared" si="12"/>
        <v>0</v>
      </c>
    </row>
    <row r="50" spans="1:6" s="21" customFormat="1" ht="64.5" thickBot="1">
      <c r="A50" s="37" t="s">
        <v>66</v>
      </c>
      <c r="B50" s="38" t="s">
        <v>79</v>
      </c>
      <c r="C50" s="39" t="s">
        <v>16</v>
      </c>
      <c r="D50" s="40">
        <v>160</v>
      </c>
      <c r="E50" s="3"/>
      <c r="F50" s="6">
        <f t="shared" si="12"/>
        <v>0</v>
      </c>
    </row>
    <row r="51" spans="1:6" s="21" customFormat="1" ht="141" thickBot="1">
      <c r="A51" s="37" t="s">
        <v>67</v>
      </c>
      <c r="B51" s="38" t="s">
        <v>121</v>
      </c>
      <c r="C51" s="39" t="s">
        <v>16</v>
      </c>
      <c r="D51" s="40">
        <v>120</v>
      </c>
      <c r="E51" s="3"/>
      <c r="F51" s="6">
        <f>D51*E51</f>
        <v>0</v>
      </c>
    </row>
    <row r="52" spans="1:6" s="21" customFormat="1" ht="39" thickBot="1">
      <c r="A52" s="37" t="s">
        <v>68</v>
      </c>
      <c r="B52" s="38" t="s">
        <v>80</v>
      </c>
      <c r="C52" s="39" t="s">
        <v>35</v>
      </c>
      <c r="D52" s="40">
        <v>1</v>
      </c>
      <c r="E52" s="3"/>
      <c r="F52" s="6">
        <f t="shared" si="12"/>
        <v>0</v>
      </c>
    </row>
    <row r="53" spans="1:6" s="21" customFormat="1" ht="53.25" customHeight="1" thickBot="1">
      <c r="A53" s="37" t="s">
        <v>69</v>
      </c>
      <c r="B53" s="38" t="s">
        <v>88</v>
      </c>
      <c r="C53" s="39" t="s">
        <v>37</v>
      </c>
      <c r="D53" s="40">
        <v>30</v>
      </c>
      <c r="E53" s="3"/>
      <c r="F53" s="6">
        <f t="shared" ref="F53:F55" si="13">D53*E53</f>
        <v>0</v>
      </c>
    </row>
    <row r="54" spans="1:6" s="21" customFormat="1" ht="39" thickBot="1">
      <c r="A54" s="37" t="s">
        <v>70</v>
      </c>
      <c r="B54" s="38" t="s">
        <v>81</v>
      </c>
      <c r="C54" s="39" t="s">
        <v>48</v>
      </c>
      <c r="D54" s="40">
        <v>6</v>
      </c>
      <c r="E54" s="3"/>
      <c r="F54" s="6">
        <f t="shared" si="13"/>
        <v>0</v>
      </c>
    </row>
    <row r="55" spans="1:6" s="21" customFormat="1" ht="39" thickBot="1">
      <c r="A55" s="37" t="s">
        <v>71</v>
      </c>
      <c r="B55" s="38" t="s">
        <v>82</v>
      </c>
      <c r="C55" s="39" t="s">
        <v>48</v>
      </c>
      <c r="D55" s="40">
        <v>7</v>
      </c>
      <c r="E55" s="3"/>
      <c r="F55" s="6">
        <f t="shared" si="13"/>
        <v>0</v>
      </c>
    </row>
    <row r="56" spans="1:6" s="21" customFormat="1" ht="243" thickBot="1">
      <c r="A56" s="47" t="s">
        <v>83</v>
      </c>
      <c r="B56" s="42" t="s">
        <v>118</v>
      </c>
      <c r="C56" s="65"/>
      <c r="D56" s="66"/>
      <c r="E56" s="66"/>
      <c r="F56" s="67"/>
    </row>
    <row r="57" spans="1:6" s="21" customFormat="1" ht="39" thickBot="1">
      <c r="A57" s="37" t="s">
        <v>21</v>
      </c>
      <c r="B57" s="38" t="s">
        <v>85</v>
      </c>
      <c r="C57" s="39" t="s">
        <v>48</v>
      </c>
      <c r="D57" s="40">
        <v>1</v>
      </c>
      <c r="E57" s="3"/>
      <c r="F57" s="6">
        <f t="shared" ref="F57:F61" si="14">D57*E57</f>
        <v>0</v>
      </c>
    </row>
    <row r="58" spans="1:6" s="21" customFormat="1" ht="204" customHeight="1" thickBot="1">
      <c r="A58" s="37" t="s">
        <v>22</v>
      </c>
      <c r="B58" s="38" t="s">
        <v>99</v>
      </c>
      <c r="C58" s="39" t="s">
        <v>48</v>
      </c>
      <c r="D58" s="40">
        <v>1</v>
      </c>
      <c r="E58" s="3"/>
      <c r="F58" s="6">
        <f t="shared" si="14"/>
        <v>0</v>
      </c>
    </row>
    <row r="59" spans="1:6" s="21" customFormat="1" ht="191.25" customHeight="1" thickBot="1">
      <c r="A59" s="37" t="s">
        <v>23</v>
      </c>
      <c r="B59" s="38" t="s">
        <v>98</v>
      </c>
      <c r="C59" s="39" t="s">
        <v>48</v>
      </c>
      <c r="D59" s="40">
        <v>1</v>
      </c>
      <c r="E59" s="3"/>
      <c r="F59" s="6">
        <f t="shared" si="14"/>
        <v>0</v>
      </c>
    </row>
    <row r="60" spans="1:6" s="21" customFormat="1" ht="204.75" thickBot="1">
      <c r="A60" s="47" t="s">
        <v>56</v>
      </c>
      <c r="B60" s="42" t="s">
        <v>101</v>
      </c>
      <c r="C60" s="43" t="s">
        <v>48</v>
      </c>
      <c r="D60" s="44">
        <v>2</v>
      </c>
      <c r="E60" s="4"/>
      <c r="F60" s="7">
        <f t="shared" si="14"/>
        <v>0</v>
      </c>
    </row>
    <row r="61" spans="1:6" s="21" customFormat="1" ht="204.75" thickBot="1">
      <c r="A61" s="37" t="s">
        <v>57</v>
      </c>
      <c r="B61" s="38" t="s">
        <v>100</v>
      </c>
      <c r="C61" s="39" t="s">
        <v>48</v>
      </c>
      <c r="D61" s="40">
        <v>1</v>
      </c>
      <c r="E61" s="3"/>
      <c r="F61" s="6">
        <f t="shared" si="14"/>
        <v>0</v>
      </c>
    </row>
    <row r="62" spans="1:6" s="21" customFormat="1" ht="64.5" thickBot="1">
      <c r="A62" s="37" t="s">
        <v>84</v>
      </c>
      <c r="B62" s="38" t="s">
        <v>102</v>
      </c>
      <c r="C62" s="39" t="s">
        <v>35</v>
      </c>
      <c r="D62" s="40">
        <v>8</v>
      </c>
      <c r="E62" s="3"/>
      <c r="F62" s="6">
        <f>D62*E62</f>
        <v>0</v>
      </c>
    </row>
    <row r="63" spans="1:6" s="48" customFormat="1" ht="24" customHeight="1" thickBot="1">
      <c r="A63" s="32" t="s">
        <v>51</v>
      </c>
      <c r="B63" s="90" t="s">
        <v>47</v>
      </c>
      <c r="C63" s="90"/>
      <c r="D63" s="90"/>
      <c r="E63" s="91"/>
      <c r="F63" s="13">
        <f>SUM(F26:F28,F30:F34,F36:F41,F43:F55,F57:F62)</f>
        <v>0</v>
      </c>
    </row>
    <row r="64" spans="1:6" s="21" customFormat="1" ht="16.5" thickBot="1">
      <c r="A64" s="89"/>
      <c r="B64" s="89"/>
      <c r="C64" s="89"/>
      <c r="D64" s="89"/>
      <c r="E64" s="89"/>
      <c r="F64" s="89"/>
    </row>
    <row r="65" spans="1:6" s="50" customFormat="1" ht="24" customHeight="1" thickBot="1">
      <c r="A65" s="49" t="s">
        <v>18</v>
      </c>
      <c r="B65" s="68" t="s">
        <v>103</v>
      </c>
      <c r="C65" s="69"/>
      <c r="D65" s="69"/>
      <c r="E65" s="69"/>
      <c r="F65" s="70"/>
    </row>
    <row r="66" spans="1:6" s="50" customFormat="1" ht="24" customHeight="1" thickBot="1">
      <c r="A66" s="51" t="s">
        <v>20</v>
      </c>
      <c r="B66" s="63" t="str">
        <f>B10</f>
        <v>KOLNIČKA KONSTRUKCIJA</v>
      </c>
      <c r="C66" s="63"/>
      <c r="D66" s="63"/>
      <c r="E66" s="63"/>
      <c r="F66" s="14">
        <f>F17</f>
        <v>0</v>
      </c>
    </row>
    <row r="67" spans="1:6" s="50" customFormat="1" ht="24" customHeight="1" thickBot="1">
      <c r="A67" s="15" t="s">
        <v>26</v>
      </c>
      <c r="B67" s="78" t="str">
        <f>B19</f>
        <v>OBORINSKA ODVODNJA</v>
      </c>
      <c r="C67" s="78"/>
      <c r="D67" s="78"/>
      <c r="E67" s="78"/>
      <c r="F67" s="14">
        <f>F23</f>
        <v>0</v>
      </c>
    </row>
    <row r="68" spans="1:6" s="50" customFormat="1" ht="24" customHeight="1" thickBot="1">
      <c r="A68" s="51" t="s">
        <v>51</v>
      </c>
      <c r="B68" s="63" t="str">
        <f>B25</f>
        <v>PROMETNA SIGNALIZACIJA</v>
      </c>
      <c r="C68" s="63"/>
      <c r="D68" s="63"/>
      <c r="E68" s="63"/>
      <c r="F68" s="14">
        <f>F63</f>
        <v>0</v>
      </c>
    </row>
    <row r="69" spans="1:6" s="50" customFormat="1" ht="24" customHeight="1" thickBot="1">
      <c r="A69" s="21"/>
      <c r="B69" s="79" t="s">
        <v>8</v>
      </c>
      <c r="C69" s="79"/>
      <c r="D69" s="79"/>
      <c r="E69" s="79"/>
      <c r="F69" s="16">
        <f>SUM(F66:F68)</f>
        <v>0</v>
      </c>
    </row>
    <row r="70" spans="1:6" s="50" customFormat="1">
      <c r="A70" s="71"/>
      <c r="B70" s="71"/>
      <c r="C70" s="71"/>
      <c r="D70" s="71"/>
      <c r="E70" s="71"/>
      <c r="F70" s="71"/>
    </row>
    <row r="71" spans="1:6" s="50" customFormat="1" ht="15.75" thickBot="1">
      <c r="A71" s="71"/>
      <c r="B71" s="71"/>
      <c r="C71" s="71"/>
      <c r="D71" s="71"/>
      <c r="E71" s="71"/>
      <c r="F71" s="71"/>
    </row>
    <row r="72" spans="1:6" s="31" customFormat="1" ht="36" customHeight="1" thickBot="1">
      <c r="A72" s="26" t="s">
        <v>19</v>
      </c>
      <c r="B72" s="27" t="s">
        <v>111</v>
      </c>
      <c r="C72" s="28"/>
      <c r="D72" s="28"/>
      <c r="E72" s="29"/>
      <c r="F72" s="30"/>
    </row>
    <row r="73" spans="1:6" s="21" customFormat="1" ht="156.75" customHeight="1" thickBot="1">
      <c r="A73" s="37" t="s">
        <v>104</v>
      </c>
      <c r="B73" s="38" t="s">
        <v>34</v>
      </c>
      <c r="C73" s="39" t="s">
        <v>35</v>
      </c>
      <c r="D73" s="40">
        <v>1</v>
      </c>
      <c r="E73" s="2"/>
      <c r="F73" s="6">
        <f>D73*E73</f>
        <v>0</v>
      </c>
    </row>
    <row r="74" spans="1:6" s="21" customFormat="1" ht="237" customHeight="1" thickBot="1">
      <c r="A74" s="37" t="s">
        <v>105</v>
      </c>
      <c r="B74" s="38" t="s">
        <v>122</v>
      </c>
      <c r="C74" s="39" t="s">
        <v>48</v>
      </c>
      <c r="D74" s="40">
        <v>4</v>
      </c>
      <c r="E74" s="2"/>
      <c r="F74" s="6">
        <f t="shared" ref="F74:F76" si="15">D74*E74</f>
        <v>0</v>
      </c>
    </row>
    <row r="75" spans="1:6" s="21" customFormat="1" ht="243" thickBot="1">
      <c r="A75" s="41" t="s">
        <v>106</v>
      </c>
      <c r="B75" s="42" t="s">
        <v>123</v>
      </c>
      <c r="C75" s="43" t="s">
        <v>48</v>
      </c>
      <c r="D75" s="44">
        <v>4</v>
      </c>
      <c r="E75" s="4"/>
      <c r="F75" s="7">
        <f t="shared" si="15"/>
        <v>0</v>
      </c>
    </row>
    <row r="76" spans="1:6" s="21" customFormat="1" ht="51.75" thickBot="1">
      <c r="A76" s="45" t="s">
        <v>107</v>
      </c>
      <c r="B76" s="38" t="s">
        <v>109</v>
      </c>
      <c r="C76" s="39" t="s">
        <v>48</v>
      </c>
      <c r="D76" s="40">
        <v>8</v>
      </c>
      <c r="E76" s="3"/>
      <c r="F76" s="6">
        <f t="shared" si="15"/>
        <v>0</v>
      </c>
    </row>
    <row r="77" spans="1:6" s="52" customFormat="1" ht="24" customHeight="1" thickBot="1">
      <c r="A77" s="26" t="s">
        <v>19</v>
      </c>
      <c r="B77" s="72" t="s">
        <v>108</v>
      </c>
      <c r="C77" s="72"/>
      <c r="D77" s="72"/>
      <c r="E77" s="73"/>
      <c r="F77" s="17">
        <f>SUM(F73:F76)</f>
        <v>0</v>
      </c>
    </row>
    <row r="78" spans="1:6" s="31" customFormat="1" ht="13.5" thickBot="1">
      <c r="A78" s="71"/>
      <c r="B78" s="71"/>
      <c r="C78" s="71"/>
      <c r="D78" s="71"/>
      <c r="E78" s="71"/>
      <c r="F78" s="71"/>
    </row>
    <row r="79" spans="1:6" s="50" customFormat="1" ht="24" customHeight="1" thickBot="1">
      <c r="A79" s="53"/>
      <c r="B79" s="54" t="s">
        <v>7</v>
      </c>
      <c r="C79" s="55"/>
      <c r="D79" s="8"/>
      <c r="E79" s="56"/>
      <c r="F79" s="9"/>
    </row>
    <row r="80" spans="1:6" s="58" customFormat="1" ht="24" customHeight="1" thickBot="1">
      <c r="A80" s="57" t="s">
        <v>18</v>
      </c>
      <c r="B80" s="74" t="str">
        <f>B9</f>
        <v>LOKACIJA 1 - ŽC 5084, NASELJE NJIVICE</v>
      </c>
      <c r="C80" s="74"/>
      <c r="D80" s="74"/>
      <c r="E80" s="74"/>
      <c r="F80" s="18">
        <f>F69</f>
        <v>0</v>
      </c>
    </row>
    <row r="81" spans="1:6" s="58" customFormat="1" ht="24" customHeight="1" thickBot="1">
      <c r="A81" s="19" t="s">
        <v>19</v>
      </c>
      <c r="B81" s="75" t="str">
        <f>B72</f>
        <v>LOKACIJA 2 - UL. BAJEČ I LOKVICA, NASELJE OMIŠALJ</v>
      </c>
      <c r="C81" s="75"/>
      <c r="D81" s="75"/>
      <c r="E81" s="75"/>
      <c r="F81" s="18">
        <f>F77</f>
        <v>0</v>
      </c>
    </row>
    <row r="82" spans="1:6" s="50" customFormat="1" ht="24" customHeight="1" thickBot="1">
      <c r="A82" s="21"/>
      <c r="B82" s="76" t="s">
        <v>8</v>
      </c>
      <c r="C82" s="76"/>
      <c r="D82" s="76"/>
      <c r="E82" s="76"/>
      <c r="F82" s="10">
        <f>SUM(F80:F81)</f>
        <v>0</v>
      </c>
    </row>
    <row r="83" spans="1:6" s="50" customFormat="1" ht="24" customHeight="1" thickBot="1">
      <c r="A83" s="21"/>
      <c r="B83" s="76" t="s">
        <v>9</v>
      </c>
      <c r="C83" s="76"/>
      <c r="D83" s="76"/>
      <c r="E83" s="76"/>
      <c r="F83" s="5">
        <f>F82*0.25</f>
        <v>0</v>
      </c>
    </row>
    <row r="84" spans="1:6" s="50" customFormat="1" ht="24" customHeight="1" thickBot="1">
      <c r="A84" s="21"/>
      <c r="B84" s="76" t="s">
        <v>10</v>
      </c>
      <c r="C84" s="76"/>
      <c r="D84" s="76"/>
      <c r="E84" s="76"/>
      <c r="F84" s="10">
        <f>SUM(F82:F83)</f>
        <v>0</v>
      </c>
    </row>
    <row r="85" spans="1:6" s="50" customFormat="1">
      <c r="A85" s="46"/>
      <c r="B85" s="46"/>
      <c r="C85" s="46"/>
      <c r="D85" s="46"/>
      <c r="E85" s="46"/>
      <c r="F85" s="46"/>
    </row>
    <row r="86" spans="1:6" s="50" customFormat="1">
      <c r="A86" s="46"/>
      <c r="B86" s="46"/>
      <c r="C86" s="46"/>
      <c r="D86" s="46"/>
      <c r="E86" s="46"/>
      <c r="F86" s="46"/>
    </row>
    <row r="87" spans="1:6" s="50" customFormat="1" ht="15.75">
      <c r="A87" s="80" t="s">
        <v>11</v>
      </c>
      <c r="B87" s="80"/>
      <c r="C87" s="20"/>
      <c r="D87" s="20"/>
      <c r="E87" s="59"/>
      <c r="F87" s="59"/>
    </row>
    <row r="88" spans="1:6" s="50" customFormat="1" ht="16.5" thickBot="1">
      <c r="A88" s="20"/>
      <c r="B88" s="60"/>
      <c r="C88" s="20"/>
      <c r="D88" s="20"/>
      <c r="E88" s="59"/>
      <c r="F88" s="59"/>
    </row>
    <row r="89" spans="1:6" s="50" customFormat="1" ht="15.75">
      <c r="A89" s="20"/>
      <c r="B89" s="60"/>
      <c r="C89" s="64" t="s">
        <v>14</v>
      </c>
      <c r="D89" s="64"/>
      <c r="E89" s="64"/>
      <c r="F89" s="64"/>
    </row>
    <row r="90" spans="1:6" s="50" customFormat="1" ht="15.75">
      <c r="A90" s="20"/>
      <c r="B90" s="60"/>
      <c r="C90" s="11"/>
      <c r="D90" s="11"/>
      <c r="E90" s="12"/>
      <c r="F90" s="12"/>
    </row>
    <row r="91" spans="1:6" s="50" customFormat="1" ht="15.75">
      <c r="A91" s="20"/>
      <c r="B91" s="61" t="s">
        <v>15</v>
      </c>
      <c r="C91" s="11"/>
      <c r="D91" s="11"/>
      <c r="E91" s="12"/>
      <c r="F91" s="12"/>
    </row>
    <row r="92" spans="1:6" s="21" customFormat="1" ht="15.75">
      <c r="A92" s="20"/>
      <c r="B92" s="60"/>
      <c r="C92" s="77" t="s">
        <v>12</v>
      </c>
      <c r="D92" s="77"/>
      <c r="E92" s="77"/>
      <c r="F92" s="77"/>
    </row>
    <row r="93" spans="1:6" s="21" customFormat="1" ht="15.75">
      <c r="A93" s="20"/>
      <c r="B93" s="60"/>
      <c r="C93" s="64" t="s">
        <v>13</v>
      </c>
      <c r="D93" s="64"/>
      <c r="E93" s="64"/>
      <c r="F93" s="64"/>
    </row>
  </sheetData>
  <sheetProtection algorithmName="SHA-512" hashValue="U8BQ3/zzyY1zd15te3P05/QG8chv9K541FdrnNtRnbgDTTbPgVRI+X66wCQiZ4XK7vW87vbym7Y0+niN6Wf3Ag==" saltValue="WCcop2wYgrudFogVfWI5ug==" spinCount="100000" sheet="1" objects="1" scenarios="1"/>
  <mergeCells count="37">
    <mergeCell ref="A24:F24"/>
    <mergeCell ref="A64:F64"/>
    <mergeCell ref="C35:F35"/>
    <mergeCell ref="B17:E17"/>
    <mergeCell ref="B23:E23"/>
    <mergeCell ref="B19:F19"/>
    <mergeCell ref="A18:F18"/>
    <mergeCell ref="B25:F25"/>
    <mergeCell ref="B63:E63"/>
    <mergeCell ref="A1:F1"/>
    <mergeCell ref="A3:F3"/>
    <mergeCell ref="A4:F4"/>
    <mergeCell ref="A2:F2"/>
    <mergeCell ref="A7:F7"/>
    <mergeCell ref="A6:F6"/>
    <mergeCell ref="A5:F5"/>
    <mergeCell ref="C92:F92"/>
    <mergeCell ref="C93:F93"/>
    <mergeCell ref="B68:E68"/>
    <mergeCell ref="B67:E67"/>
    <mergeCell ref="B69:E69"/>
    <mergeCell ref="A87:B87"/>
    <mergeCell ref="B66:E66"/>
    <mergeCell ref="C89:F89"/>
    <mergeCell ref="C29:F29"/>
    <mergeCell ref="C42:F42"/>
    <mergeCell ref="C56:F56"/>
    <mergeCell ref="B65:F65"/>
    <mergeCell ref="A70:F70"/>
    <mergeCell ref="A71:F71"/>
    <mergeCell ref="B77:E77"/>
    <mergeCell ref="A78:F78"/>
    <mergeCell ref="B80:E80"/>
    <mergeCell ref="B81:E81"/>
    <mergeCell ref="B82:E82"/>
    <mergeCell ref="B83:E83"/>
    <mergeCell ref="B84:E84"/>
  </mergeCells>
  <phoneticPr fontId="6" type="noConversion"/>
  <pageMargins left="0.70000000000000007" right="0.70000000000000007" top="0.75" bottom="0.75" header="0.30000000000000004" footer="0.30000000000000004"/>
  <pageSetup paperSize="9" fitToHeight="0" orientation="portrait" r:id="rId1"/>
  <rowBreaks count="2" manualBreakCount="2">
    <brk id="18" max="5" man="1"/>
    <brk id="7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2025-03-12T09:17:21Z</cp:lastPrinted>
  <dcterms:created xsi:type="dcterms:W3CDTF">2021-12-13T14:27:14Z</dcterms:created>
  <dcterms:modified xsi:type="dcterms:W3CDTF">2025-03-14T10:28:16Z</dcterms:modified>
</cp:coreProperties>
</file>