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loncaric\Desktop\Nabava\2025\056-25 Sanacija dijela ceste Križ-Riva - faza II\"/>
    </mc:Choice>
  </mc:AlternateContent>
  <xr:revisionPtr revIDLastSave="0" documentId="13_ncr:1_{F203EDCA-25F7-439B-8D0F-651404B17A3A}"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2" l="1"/>
  <c r="B51" i="2"/>
  <c r="F36" i="2"/>
  <c r="F35" i="2"/>
  <c r="F34" i="2"/>
  <c r="F33" i="2"/>
  <c r="F38" i="2"/>
  <c r="F37" i="2" l="1"/>
  <c r="F32" i="2"/>
  <c r="F30" i="2"/>
  <c r="F31" i="2"/>
  <c r="F40" i="2" l="1"/>
  <c r="F51" i="2" s="1"/>
  <c r="F13" i="2"/>
  <c r="F12" i="2"/>
  <c r="F10" i="2"/>
  <c r="F9" i="2"/>
  <c r="F25" i="2" l="1"/>
  <c r="B52" i="2"/>
  <c r="F44" i="2"/>
  <c r="F43" i="2"/>
  <c r="F23" i="2"/>
  <c r="F18" i="2"/>
  <c r="F45" i="2" l="1"/>
  <c r="F52" i="2" s="1"/>
  <c r="F17" i="2" l="1"/>
  <c r="F8" i="2"/>
  <c r="F14" i="2" s="1"/>
  <c r="F26" i="2"/>
  <c r="F24" i="2"/>
  <c r="F27" i="2" l="1"/>
  <c r="F19" i="2" l="1"/>
  <c r="F20" i="2" l="1"/>
  <c r="B50" i="2" l="1"/>
  <c r="B49" i="2"/>
  <c r="B48" i="2"/>
  <c r="F48" i="2" l="1"/>
  <c r="F50" i="2" l="1"/>
  <c r="F49" i="2"/>
  <c r="F53" i="2" l="1"/>
  <c r="F54" i="2" s="1"/>
  <c r="F55" i="2" s="1"/>
</calcChain>
</file>

<file path=xl/sharedStrings.xml><?xml version="1.0" encoding="utf-8"?>
<sst xmlns="http://schemas.openxmlformats.org/spreadsheetml/2006/main" count="118" uniqueCount="90">
  <si>
    <t>T R O Š K O V N I K</t>
  </si>
  <si>
    <t>R. br.</t>
  </si>
  <si>
    <t>Opis</t>
  </si>
  <si>
    <t>Jedinična mjera</t>
  </si>
  <si>
    <t>Jedinična cijena</t>
  </si>
  <si>
    <t>Količina</t>
  </si>
  <si>
    <t>Iznos</t>
  </si>
  <si>
    <t>REKAPITULACIJA</t>
  </si>
  <si>
    <t>UKUPNO:</t>
  </si>
  <si>
    <t>PDV (25%):</t>
  </si>
  <si>
    <t>SVEUKUPNO:</t>
  </si>
  <si>
    <t>U _____________, _______________ godine.</t>
  </si>
  <si>
    <t>___________________________________</t>
  </si>
  <si>
    <t>(ime, prezime i potpis ovlaštene osobe Ponuditelja)</t>
  </si>
  <si>
    <t>PONUDITELJ</t>
  </si>
  <si>
    <t>MP</t>
  </si>
  <si>
    <t>m2</t>
  </si>
  <si>
    <t>1.</t>
  </si>
  <si>
    <t>2.</t>
  </si>
  <si>
    <t>3.</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</si>
  <si>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 Za ponuditelje u sustavu PDV-a ova stavka će se automatski izračunati i nema potrebe za upisivanjem ičega.
OPĆINA OMIŠALJ</t>
  </si>
  <si>
    <t>2.1.</t>
  </si>
  <si>
    <t>2.2.</t>
  </si>
  <si>
    <t>1.1.</t>
  </si>
  <si>
    <t>3.1.</t>
  </si>
  <si>
    <t>3.2.</t>
  </si>
  <si>
    <t>2.3.</t>
  </si>
  <si>
    <t>3.3.</t>
  </si>
  <si>
    <t>m'</t>
  </si>
  <si>
    <t>3.4.</t>
  </si>
  <si>
    <t>4.</t>
  </si>
  <si>
    <t>4.2.</t>
  </si>
  <si>
    <t>4.1.</t>
  </si>
  <si>
    <t>kom.</t>
  </si>
  <si>
    <t>kpl.</t>
  </si>
  <si>
    <t>PRIPREMNI RADOVI</t>
  </si>
  <si>
    <t>PRIPREMNI RADOVI - UKUPNO</t>
  </si>
  <si>
    <t>ZEMLJANI RADOVI</t>
  </si>
  <si>
    <t>ZEMLJANI RADOVI - UKUPNO</t>
  </si>
  <si>
    <t>ASFALTERSKI RADOVI</t>
  </si>
  <si>
    <t>ASFALTERSKI RADOVI - UKUPNO</t>
  </si>
  <si>
    <t>OSTALI RADOVI</t>
  </si>
  <si>
    <t>OSTALI RADOVI - UKUPNO</t>
  </si>
  <si>
    <t>1.2.</t>
  </si>
  <si>
    <t>1.3.</t>
  </si>
  <si>
    <t>1.4.</t>
  </si>
  <si>
    <t>a)</t>
  </si>
  <si>
    <t>b)</t>
  </si>
  <si>
    <t>Strojno zasjecanje asfalta i betona. Stavkom su obuhvaćena sva strojna zasijecanja asfalta na mjestima uklapanja nove i stare kolničke konstrukcije, na mjestima proširenja kolnika, zasijecanja pri izvedbi prekopa i sl. Obračun po m' zarezanog asfalta.</t>
  </si>
  <si>
    <t>Poklopac promjera 60 cm ili dimenzija 60 x 60 cm (ovisno o obliku)</t>
  </si>
  <si>
    <t>m3</t>
  </si>
  <si>
    <t>Strojni široki iskop dijelova kolničke konstrukcije. Stavka obuhvaća strojno uklanjanje oštećenog materijala kolničke konstrukcije te odvoz i zbrinjavanje uklonjenog materijala na deponiju osiguranom od strane izvođača radova. Materijal koji je predmet iskopa je uglavnom stabilizirana postojeća cestovna površina (tampon) uz mjestimično miješani kameni materijal. Dno iskopa poravnati i horizontirati s točnošću od 
± 3 cm. Obračun po m3 iskopanog i uredno zbrinutog materijala.</t>
  </si>
  <si>
    <t>Zamjena sloja slabog materijala u temeljnom tlu izradom zbijenog nasipnog sloja izvedenog od kvalitetnijeg materijala, uključujući zbijanje i uređenje površine temeljnog tla. Zamjenski sloj izvesti od drobljenog kamena proizvedenog od zdrave, homogene i čvrste stijenske mase. Pri izvođenju radova obratiti osobitu pažnju na prisutstvo instalacija komunalne infrastrukture, slijedom čega se iskop obavlja uz ručnu pripomoć. Uklonjeni materijal je potrebno odvesti i zbrinuti na deponiju osiguranom od strane izvođača radova, što se uračunava u cijenu stavke. Obračun po m3 ugrađenog zamjenskog materijala u zbijenom stanju.</t>
  </si>
  <si>
    <t>Izrada donjeg nosivog sloja (tampona) podloge kolne konstrukcije od drobljenog kamenog materijala proizvedenog od zdrave, homogene i čvrste stijenske mase. Izradi ovog sloja smije se pristupiti kad nadzorni inženjer primi planum donjeg stroja (posteljicu) u pogledu ravnosti, poprečnih nagiba, pravilno izvedene odvodnje i zbijenosti. Traženi modul stišljivosti ispitan kružnom pločom promjera 30 cm iznosi MS ≥ 80 MN/m2 na cestovnoj površini. Debljina sloja do 25 cm. Obračun po m3 izvedenog sloja.</t>
  </si>
  <si>
    <t>t</t>
  </si>
  <si>
    <t>Izvedba bitumeniziranog nosivog sloja AC22 Base 50/70 AG6 M2, debljine 6 cm. U cijenu stavke uračunati troškove dobave materijala, proizvodnje i ugradnje asfaltne mješavine, prijevoza, opreme te sve druge troškove i izdatke potrebne za realizaciju predmetnih radova u cijelosti. Obračun po m2 ugrađenog bitumeniziranog nosivog sloja.</t>
  </si>
  <si>
    <t>Izvedba habajućeg sloja AC 11 surf 50/70 AG3 M3, debljine 4 cm. U cijenu stavke uračunati troškove dobave materijala, proizvodnje i ugradnje asfaltne mješavine, prijevoza, opreme te sve druge troškove i izdatke potrebne za realizaciju predmetnih radova u cijelosti. Obračun je po m2 ugrađenog habajućeg sloja od asfaltbetona.</t>
  </si>
  <si>
    <t>Izvedba bitumenskog međusloja za sljepljivanje asfaltnih slojeva s bitumenskom emulzijom u količini od minimalno 0,50 kg/m2. Stavka obuhvaća i strojno čišćenje kolnika prije izvedbe međusloja. Obračun po m2 uredno očišćene i izvedene površine međusloja.</t>
  </si>
  <si>
    <t>Dobava i ugradnja asfaltbetona AC16 surf 50/70 AG6 M2 za izravnavajući sloj asfalta na postojećem asfaltu u debljini 3-8 cm. Obračun po toni ugrađenog asfaltbetona.</t>
  </si>
  <si>
    <t>Privremena regulacija prometa za cijelokupno razdoblje izvođenja radova. Stavka obuhvaća izradu projekta privremene regulacije prometa te dobavu i postavu sve potrebne prometne signalizacije. Prometnu regulaciju potrebno je prilagoditi dinamici izvođenja radova te je održavati u ispravnom stanju tokom cijelokupnog razdoblja izvođenja radova. Izvođač radova je obvezan ishoditi suglasnost Naručitelja na projekt privremene regulacije prometa prije početka izvođenja radova. Obračun po komplet izvedenoj stavci.</t>
  </si>
  <si>
    <t>Frezanje asfaltnog sloja kolnika prosječne debljine 0-2 cm, uz odvoz i iskrcaj uklonjenog materijala na deponiju osiguranom od strane Naručitelja (udaljenost do 5 km). Obračun po m2 frezane površine kolnika.</t>
  </si>
  <si>
    <t>Frezanje asfaltnog sloja kolnika prosječne debljine 4-6 cm, uz odvoz i iskrcaj uklonjenog materijala na deponiju osiguranom od strane Naručitelja (udaljenost do 5 km). Obračun po m2 frezane površine kolnika.</t>
  </si>
  <si>
    <t>Predmet nabave: Sanacija dijela ceste Križ-Riva - faza II.</t>
  </si>
  <si>
    <t>Evidencijski broj nabave: 056/25</t>
  </si>
  <si>
    <t>Poklopac telekomunikacijskih instalacija, dimenzija 80 x 50 cm</t>
  </si>
  <si>
    <t>Izdizanje okana komunalnih ili drugih instalacija. Stavka obuhvaća uklanjanje postojećeg poklopca s pripadajućim okvirom, dobetoniranje stjenki okna na novu visinu te ponovnu ugradnju prethodno uklonjenog poklopca i okvira na izdignuto okno. Prije ponovne ugradnje potrebno je izvršiti čišćenje postojećeg okna, koji trošak je potrebno uračunati u cijenu stavke. Obračun je po komadu izdignutog poklopca.</t>
  </si>
  <si>
    <t>Iscrtavanje pune razdjelne crte širine 12 cm, izvedene u bijeloj boji tipa II., debljine suhog sloja od minimalno 330 μm te minimalnih karakteristika Q3, R5, RW3, B3, S1. Prije nanošenja boje površina kolnika mora biti potpuno suha, čista, bez prašine i ostataka soli. Uljne i druge masne mrlje moraju se ukloniti. U cijenu stavke uključiti sav potreban materijal, radove i opremu do izvedbe razdjelne crte u cijelosti. Obračun po m' iscrtane crte.</t>
  </si>
  <si>
    <t>5.</t>
  </si>
  <si>
    <t>5.1.</t>
  </si>
  <si>
    <t>5.2.</t>
  </si>
  <si>
    <t>4.3.</t>
  </si>
  <si>
    <t>4.4.</t>
  </si>
  <si>
    <t>4.5.</t>
  </si>
  <si>
    <t>4.6.</t>
  </si>
  <si>
    <t>4.7.</t>
  </si>
  <si>
    <t>4.8.</t>
  </si>
  <si>
    <t>4.9.</t>
  </si>
  <si>
    <t>PRIPREMNI RADOVI ZA IZVEDBU JAVNE RASVJETE</t>
  </si>
  <si>
    <t>PRIPREMNI RADOVI ZA IZVEDBU JAVNE RASVJETE - UKUPNO</t>
  </si>
  <si>
    <t>Dobava, doprema i ugradnja čeličnih, vruće cinčanih križnih spojnica FeZn 80 x 80 / III za međusobni spoj uzemljivača. Spojno mjesto zaliti bitumenom radi zaštite od oksidacije. Obračun po komadu ugrađene križne spojnice.</t>
  </si>
  <si>
    <t>Dobava, doprema i ugradnja PVC crvene trake upozorenja. Traka se polaže u kabelski rov prilikom zatrapavanja istog, iznad kabela, na dubini -20 cm od kote okolnog terena u poravnati materijal iz iskopa. Obračun po dužnom metru ugrađene PVC trake.</t>
  </si>
  <si>
    <t>4.10.</t>
  </si>
  <si>
    <t>Iskop rova za polaganje kablova, širine 40 cm i dubine 80 cm, bez obzira na kategoriju tla. Planiranje dna rova uz nabijanje sitnog materijala iz iskopa. Iskopani materijal se odlaže sa strane rova. Obračun po m3 iskopanog materijala.</t>
  </si>
  <si>
    <t>Izvedba betonskog temelja za stup javne rasvjete dimenzija 100 x 100 x 100 cm, betonom C 20/25 u zašalovani okvir temelja. Prije zalijevanja betona ugraditi plastičnu cijev promjera 110 mm s dva koljena 45° za prolaz kabela u stup. Temelj je predviđen za ugradnju usadnih stupova, slijedom čega je potrebno izvesti otvor za umetanje stupova u sredini temelja promjera 250 mm i dubine 500 mm. Kroz temelj postaviti pocinčanu traku za uzemljenje FeZn 25 x 4 mm, površine presjeka 100 mm2, dužine oko 3 m za spoj uzemljivača sa stupom. Iskop i višak materijala potrebno je zbrinuti na deponiju osiguranom od strane izvođača radova, bez obzira na udaljenost. Obračun po komadu izvedenog temelja.</t>
  </si>
  <si>
    <t>Dobava, doprema i ugradnja pijeska frakcije 0-8 mm u kabelski rov u sloju 2 x 10 cm, za zaštitu kabela i cijevi. Obračun po m3 ugrađenog pijeska.</t>
  </si>
  <si>
    <t>Dobava, doprema i polaganje kabela za javnu rasvjetu tipa NAYY 4 x 25 + 1,5 mm2 u unaprijed pripremljeni kabelski rov, na posteljicu od pijeska, uključujući uvođenje u betonske temelje za stupove javne rasvjete. Obračun po dužnom metru ugrađenog kabela.</t>
  </si>
  <si>
    <t>Dobava, doprema i ugradnja čelične vruće cinčane trake za uzemljenje FeZn 25 x 4 mm površine presjeka 120 mm2. Traka se u kabelski rov postavlja "na nož" na sloj nabijenog sitnog materijala iz iskopa, a iznad pijeska i kabela. Na traku će se križnim spojnicama spajati otcjepi za uzemljenje stupova javne rasvjete. Spajanje trake radi produljenja trake izvršiti sa FeZn križnim spojnicama. Obračun po dužnom metru ugrađene trake.</t>
  </si>
  <si>
    <t>Zatrpavanje kabelskog rova sitnim materijalom iz iskopa u sloju debljine 15 cm, sa strojnim nabijanjem. Na izvedeni sloj je potrebno postaviti traku za uzemljenje kako je opisano u stavci 4.6. ovog Troškovnika. Traka se zatrpava slojem sitnog materijala iz iskopa debljine 15 cm, sa strojnim nabijanjem. Po drugom sloju potrebno je postaviti PVC traku upozorenja iz stavke 4.7. ovog Troškovnika. Zatrpavanje preostalim sitnim materijalom iz iskopa u sloju od 10 do 15 cm. Obračun po m3 zatrpanog rova.</t>
  </si>
  <si>
    <t>Geodetsko snimanje trase kabela i cijevi te izrada dokumentacije - elaborata katastra vodova. Snimanje koordinata temelja stupova u sve tri ravnine (x, y, z). Obračun po dužnom metru evidentirane trase.</t>
  </si>
  <si>
    <t>Utovar i odvoz viška materijala iz iskopa izvedenih u sklopu izvođenja radova pripreme javne rasvjete. Uklonjeni materijal potrebno je odvesti i zbrinuti na deponiju osiguranom od strane izvođača radova. Obračun po m3 uklonjenog i zbrinutog materijala.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</si>
</sst>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5">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0"/>
      <color rgb="FF000000"/>
      <name val="Arial"/>
      <family val="2"/>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7">
    <fill>
      <patternFill patternType="none"/>
    </fill>
    <fill>
      <patternFill patternType="gray125"/>
    </fill>
    <fill>
      <patternFill patternType="solid">
        <fgColor rgb="FFBFBFBF"/>
        <bgColor rgb="FFBFBFBF"/>
      </patternFill>
    </fill>
    <fill>
      <patternFill patternType="solid">
        <fgColor rgb="FFD9D9D9"/>
        <bgColor rgb="FFD9D9D9"/>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0.499984740745262"/>
        <bgColor rgb="FFA6A6A6"/>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9" fillId="0" borderId="0"/>
    <xf numFmtId="168" fontId="9" fillId="0" borderId="0" applyFont="0" applyFill="0" applyBorder="0" applyAlignment="0" applyProtection="0"/>
    <xf numFmtId="169" fontId="9" fillId="0" borderId="0" applyFont="0" applyFill="0" applyBorder="0" applyAlignment="0" applyProtection="0"/>
    <xf numFmtId="0" fontId="14" fillId="0" borderId="0" applyNumberFormat="0" applyBorder="0" applyProtection="0"/>
  </cellStyleXfs>
  <cellXfs count="70">
    <xf numFmtId="0" fontId="0" fillId="0" borderId="0" xfId="0"/>
    <xf numFmtId="0" fontId="2" fillId="0" borderId="0" xfId="0" applyFont="1"/>
    <xf numFmtId="167" fontId="12" fillId="4" borderId="4" xfId="0" applyNumberFormat="1" applyFont="1" applyFill="1" applyBorder="1" applyAlignment="1" applyProtection="1">
      <alignment horizontal="center" vertical="center" wrapText="1"/>
      <protection locked="0"/>
    </xf>
    <xf numFmtId="167" fontId="4" fillId="5" borderId="1" xfId="2" applyNumberFormat="1" applyFont="1" applyFill="1" applyBorder="1" applyAlignment="1" applyProtection="1">
      <alignment horizontal="center" vertical="center"/>
      <protection locked="0"/>
    </xf>
    <xf numFmtId="167" fontId="12" fillId="0" borderId="4" xfId="1" applyNumberFormat="1" applyFont="1" applyBorder="1" applyAlignment="1" applyProtection="1">
      <alignment horizontal="center" vertical="center"/>
    </xf>
    <xf numFmtId="167" fontId="11" fillId="2" borderId="1" xfId="1" applyNumberFormat="1" applyFont="1" applyFill="1" applyBorder="1" applyAlignment="1" applyProtection="1">
      <alignment horizontal="center" vertical="center"/>
    </xf>
    <xf numFmtId="167" fontId="12" fillId="0" borderId="2" xfId="1" applyNumberFormat="1" applyFont="1" applyBorder="1" applyAlignment="1" applyProtection="1">
      <alignment horizontal="center" vertical="center"/>
    </xf>
    <xf numFmtId="4" fontId="4" fillId="6" borderId="7" xfId="1" applyNumberFormat="1" applyFont="1" applyFill="1" applyBorder="1" applyAlignment="1" applyProtection="1">
      <alignment vertical="center"/>
    </xf>
    <xf numFmtId="4" fontId="4" fillId="6" borderId="2" xfId="1" applyNumberFormat="1" applyFont="1" applyFill="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4" fontId="4" fillId="3" borderId="1" xfId="1" applyNumberFormat="1" applyFont="1" applyFill="1" applyBorder="1" applyAlignment="1" applyProtection="1">
      <alignment horizontal="center" vertical="center"/>
    </xf>
    <xf numFmtId="167" fontId="4" fillId="5"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2" fillId="4" borderId="2"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7" fillId="0" borderId="0" xfId="0" applyFont="1" applyAlignment="1" applyProtection="1">
      <alignment horizontal="center"/>
      <protection locked="0"/>
    </xf>
    <xf numFmtId="4" fontId="4" fillId="3" borderId="1" xfId="1" applyNumberFormat="1" applyFont="1" applyFill="1" applyBorder="1" applyAlignment="1" applyProtection="1">
      <alignment horizontal="left" vertical="center" wrapText="1" indent="1"/>
    </xf>
    <xf numFmtId="0" fontId="10" fillId="0" borderId="0" xfId="0" applyFont="1" applyAlignment="1" applyProtection="1">
      <alignment horizontal="left"/>
      <protection locked="0"/>
    </xf>
    <xf numFmtId="0" fontId="3" fillId="0" borderId="0" xfId="0" applyFont="1" applyAlignment="1" applyProtection="1">
      <alignment horizontal="center" vertical="center"/>
    </xf>
    <xf numFmtId="0" fontId="7" fillId="0" borderId="0" xfId="0" applyFont="1" applyProtection="1"/>
    <xf numFmtId="164" fontId="4" fillId="0" borderId="0" xfId="0" applyNumberFormat="1" applyFont="1" applyAlignment="1" applyProtection="1">
      <alignment horizontal="center" vertical="center"/>
    </xf>
    <xf numFmtId="0" fontId="5" fillId="0" borderId="0" xfId="0" applyFont="1" applyProtection="1"/>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5" fillId="0" borderId="8" xfId="0" applyFont="1" applyBorder="1" applyAlignment="1" applyProtection="1">
      <alignment horizontal="center"/>
    </xf>
    <xf numFmtId="0" fontId="11" fillId="5" borderId="9" xfId="0" applyFont="1" applyFill="1" applyBorder="1" applyAlignment="1" applyProtection="1">
      <alignment horizontal="center" vertical="center" wrapText="1"/>
    </xf>
    <xf numFmtId="4" fontId="11" fillId="5" borderId="9" xfId="0" applyNumberFormat="1" applyFont="1" applyFill="1" applyBorder="1" applyAlignment="1" applyProtection="1">
      <alignment horizontal="center" vertical="center" wrapText="1"/>
    </xf>
    <xf numFmtId="4" fontId="11" fillId="5" borderId="9" xfId="0"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wrapText="1" indent="1"/>
    </xf>
    <xf numFmtId="0" fontId="11" fillId="2" borderId="2" xfId="0" applyFont="1" applyFill="1" applyBorder="1" applyAlignment="1" applyProtection="1">
      <alignment horizontal="center" vertical="center" wrapText="1"/>
    </xf>
    <xf numFmtId="4" fontId="11" fillId="2" borderId="2" xfId="0" applyNumberFormat="1" applyFont="1" applyFill="1" applyBorder="1" applyAlignment="1" applyProtection="1">
      <alignment horizontal="center" vertical="center" wrapText="1"/>
    </xf>
    <xf numFmtId="4" fontId="11" fillId="2" borderId="2" xfId="0" applyNumberFormat="1" applyFont="1" applyFill="1" applyBorder="1" applyAlignment="1" applyProtection="1">
      <alignment horizontal="center" vertical="center"/>
    </xf>
    <xf numFmtId="0" fontId="12" fillId="0" borderId="0" xfId="0" applyFont="1" applyProtection="1"/>
    <xf numFmtId="0" fontId="12" fillId="0" borderId="3" xfId="0" applyFont="1" applyBorder="1" applyAlignment="1" applyProtection="1">
      <alignment horizontal="center" vertical="center"/>
    </xf>
    <xf numFmtId="0" fontId="12" fillId="0" borderId="4" xfId="0" applyFont="1" applyBorder="1" applyAlignment="1" applyProtection="1">
      <alignment horizontal="left" vertical="center" wrapText="1" indent="1"/>
    </xf>
    <xf numFmtId="0" fontId="12" fillId="0" borderId="4" xfId="0" applyFont="1" applyBorder="1" applyAlignment="1" applyProtection="1">
      <alignment horizontal="center" vertical="center"/>
    </xf>
    <xf numFmtId="4" fontId="12" fillId="0" borderId="4"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 xfId="0" applyFont="1" applyBorder="1" applyAlignment="1" applyProtection="1">
      <alignment horizontal="left" vertical="center" wrapText="1" indent="1"/>
    </xf>
    <xf numFmtId="0" fontId="11" fillId="2" borderId="5" xfId="0" applyFont="1" applyFill="1" applyBorder="1" applyAlignment="1" applyProtection="1">
      <alignment horizontal="left" vertical="center" indent="1"/>
    </xf>
    <xf numFmtId="0" fontId="11" fillId="2" borderId="6" xfId="0" applyFont="1" applyFill="1" applyBorder="1" applyAlignment="1" applyProtection="1">
      <alignment horizontal="left" vertical="center" indent="1"/>
    </xf>
    <xf numFmtId="0" fontId="12" fillId="0" borderId="0" xfId="0" applyFont="1" applyBorder="1" applyAlignment="1" applyProtection="1">
      <alignment horizontal="center"/>
    </xf>
    <xf numFmtId="0" fontId="11" fillId="2" borderId="6" xfId="0" applyFont="1" applyFill="1" applyBorder="1" applyAlignment="1" applyProtection="1">
      <alignment horizontal="left" vertical="center" wrapText="1" indent="1"/>
    </xf>
    <xf numFmtId="0" fontId="11" fillId="2" borderId="7" xfId="0" applyFont="1" applyFill="1" applyBorder="1" applyAlignment="1" applyProtection="1">
      <alignment horizontal="left" vertical="center" wrapText="1" indent="1"/>
    </xf>
    <xf numFmtId="0" fontId="11" fillId="2" borderId="2" xfId="0" applyFont="1" applyFill="1" applyBorder="1" applyAlignment="1" applyProtection="1">
      <alignment horizontal="left" vertical="center" wrapText="1" indent="1"/>
    </xf>
    <xf numFmtId="0" fontId="12" fillId="0" borderId="2" xfId="0" applyFont="1" applyBorder="1" applyAlignment="1" applyProtection="1">
      <alignment horizontal="center" vertical="center"/>
    </xf>
    <xf numFmtId="4" fontId="12" fillId="0" borderId="2" xfId="0" applyNumberFormat="1" applyFont="1" applyBorder="1" applyAlignment="1" applyProtection="1">
      <alignment horizontal="center" vertical="center"/>
    </xf>
    <xf numFmtId="0" fontId="12" fillId="0" borderId="7" xfId="0" applyFont="1" applyBorder="1" applyAlignment="1" applyProtection="1">
      <alignment horizontal="center"/>
    </xf>
    <xf numFmtId="0" fontId="8" fillId="0" borderId="0" xfId="0" applyFont="1" applyProtection="1"/>
    <xf numFmtId="14" fontId="12" fillId="0" borderId="1" xfId="0" applyNumberFormat="1" applyFont="1" applyBorder="1" applyAlignment="1" applyProtection="1">
      <alignment horizontal="center" vertical="center"/>
    </xf>
    <xf numFmtId="16" fontId="12" fillId="0" borderId="3" xfId="0" applyNumberFormat="1" applyFont="1" applyBorder="1" applyAlignment="1" applyProtection="1">
      <alignment horizontal="center" vertical="center"/>
    </xf>
    <xf numFmtId="0" fontId="4" fillId="6" borderId="6" xfId="0" applyFont="1" applyFill="1" applyBorder="1" applyAlignment="1" applyProtection="1">
      <alignment horizontal="center" vertical="center"/>
    </xf>
    <xf numFmtId="0" fontId="4" fillId="6" borderId="7" xfId="0" applyFont="1" applyFill="1" applyBorder="1" applyAlignment="1" applyProtection="1">
      <alignment horizontal="left" vertical="center" wrapText="1" indent="1"/>
    </xf>
    <xf numFmtId="0" fontId="4" fillId="6" borderId="7"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xf>
    <xf numFmtId="0" fontId="13" fillId="0" borderId="0" xfId="0" applyFont="1" applyProtection="1"/>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indent="1"/>
    </xf>
    <xf numFmtId="0" fontId="4" fillId="5" borderId="1" xfId="0" applyFont="1" applyFill="1" applyBorder="1" applyAlignment="1" applyProtection="1">
      <alignment horizontal="left" vertical="center" wrapText="1" indent="1"/>
    </xf>
    <xf numFmtId="0" fontId="7" fillId="0" borderId="0" xfId="0" applyFont="1" applyAlignment="1" applyProtection="1">
      <alignment wrapText="1"/>
    </xf>
    <xf numFmtId="4" fontId="7" fillId="0" borderId="0" xfId="0" applyNumberFormat="1" applyFont="1" applyAlignment="1" applyProtection="1">
      <alignment horizontal="center" vertical="top"/>
    </xf>
    <xf numFmtId="0" fontId="7" fillId="0" borderId="0" xfId="0"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right" wrapText="1"/>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F12" sqref="F12"/>
    </sheetView>
  </sheetViews>
  <sheetFormatPr defaultRowHeight="15"/>
  <cols>
    <col min="8" max="8" width="18.42578125" customWidth="1"/>
  </cols>
  <sheetData>
    <row r="1" spans="1:8" ht="150" customHeight="1">
      <c r="A1" s="15" t="s">
        <v>20</v>
      </c>
      <c r="B1" s="15"/>
      <c r="C1" s="15"/>
      <c r="D1" s="15"/>
      <c r="E1" s="15"/>
      <c r="F1" s="15"/>
      <c r="G1" s="15"/>
      <c r="H1" s="15"/>
    </row>
    <row r="2" spans="1:8">
      <c r="A2" s="15"/>
      <c r="B2" s="15"/>
      <c r="C2" s="15"/>
      <c r="D2" s="15"/>
      <c r="E2" s="15"/>
      <c r="F2" s="15"/>
      <c r="G2" s="15"/>
      <c r="H2" s="15"/>
    </row>
    <row r="3" spans="1:8">
      <c r="A3" s="15"/>
      <c r="B3" s="15"/>
      <c r="C3" s="15"/>
      <c r="D3" s="15"/>
      <c r="E3" s="15"/>
      <c r="F3" s="15"/>
      <c r="G3" s="15"/>
      <c r="H3" s="15"/>
    </row>
    <row r="4" spans="1:8">
      <c r="A4" s="15"/>
      <c r="B4" s="15"/>
      <c r="C4" s="15"/>
      <c r="D4" s="15"/>
      <c r="E4" s="15"/>
      <c r="F4" s="15"/>
      <c r="G4" s="15"/>
      <c r="H4" s="15"/>
    </row>
    <row r="5" spans="1:8">
      <c r="A5" s="15"/>
      <c r="B5" s="15"/>
      <c r="C5" s="15"/>
      <c r="D5" s="15"/>
      <c r="E5" s="15"/>
      <c r="F5" s="15"/>
      <c r="G5" s="15"/>
      <c r="H5" s="15"/>
    </row>
    <row r="6" spans="1:8">
      <c r="A6" s="15"/>
      <c r="B6" s="15"/>
      <c r="C6" s="15"/>
      <c r="D6" s="15"/>
      <c r="E6" s="15"/>
      <c r="F6" s="15"/>
      <c r="G6" s="15"/>
      <c r="H6" s="15"/>
    </row>
    <row r="7" spans="1:8">
      <c r="A7" s="15"/>
      <c r="B7" s="15"/>
      <c r="C7" s="15"/>
      <c r="D7" s="15"/>
      <c r="E7" s="15"/>
      <c r="F7" s="15"/>
      <c r="G7" s="15"/>
      <c r="H7" s="15"/>
    </row>
    <row r="8" spans="1:8">
      <c r="A8" s="15"/>
      <c r="B8" s="15"/>
      <c r="C8" s="15"/>
      <c r="D8" s="15"/>
      <c r="E8" s="15"/>
      <c r="F8" s="15"/>
      <c r="G8" s="15"/>
      <c r="H8" s="15"/>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4"/>
  <sheetViews>
    <sheetView tabSelected="1" view="pageBreakPreview" zoomScale="145" zoomScaleNormal="115" zoomScaleSheetLayoutView="145" workbookViewId="0">
      <selection sqref="A1:F1"/>
    </sheetView>
  </sheetViews>
  <sheetFormatPr defaultColWidth="8.140625" defaultRowHeight="15"/>
  <cols>
    <col min="1" max="1" width="7" style="20" customWidth="1"/>
    <col min="2" max="2" width="35.5703125" style="65" customWidth="1"/>
    <col min="3" max="3" width="9.42578125" style="20" customWidth="1"/>
    <col min="4" max="4" width="9.140625" style="20" customWidth="1"/>
    <col min="5" max="5" width="11.85546875" style="67" customWidth="1"/>
    <col min="6" max="6" width="13.85546875" style="67" customWidth="1"/>
    <col min="7" max="7" width="8.140625" style="20" customWidth="1"/>
    <col min="8" max="16384" width="8.140625" style="20"/>
  </cols>
  <sheetData>
    <row r="1" spans="1:6" ht="20.25">
      <c r="A1" s="19" t="s">
        <v>0</v>
      </c>
      <c r="B1" s="19"/>
      <c r="C1" s="19"/>
      <c r="D1" s="19"/>
      <c r="E1" s="19"/>
      <c r="F1" s="19"/>
    </row>
    <row r="2" spans="1:6" s="22" customFormat="1" ht="15.75">
      <c r="A2" s="21"/>
      <c r="B2" s="21"/>
      <c r="C2" s="21"/>
      <c r="D2" s="21"/>
      <c r="E2" s="21"/>
      <c r="F2" s="21"/>
    </row>
    <row r="3" spans="1:6" s="22" customFormat="1" ht="15.75">
      <c r="A3" s="23" t="s">
        <v>62</v>
      </c>
      <c r="B3" s="23"/>
      <c r="C3" s="23"/>
      <c r="D3" s="23"/>
      <c r="E3" s="23"/>
      <c r="F3" s="23"/>
    </row>
    <row r="4" spans="1:6" s="22" customFormat="1" ht="15.75">
      <c r="A4" s="24" t="s">
        <v>63</v>
      </c>
      <c r="B4" s="24"/>
      <c r="C4" s="24"/>
      <c r="D4" s="24"/>
      <c r="E4" s="24"/>
      <c r="F4" s="24"/>
    </row>
    <row r="5" spans="1:6" s="22" customFormat="1" ht="16.5" thickBot="1">
      <c r="A5" s="25"/>
      <c r="B5" s="25"/>
      <c r="C5" s="25"/>
      <c r="D5" s="25"/>
      <c r="E5" s="25"/>
      <c r="F5" s="25"/>
    </row>
    <row r="6" spans="1:6" s="22" customFormat="1" ht="30.75" customHeight="1" thickBot="1">
      <c r="A6" s="26" t="s">
        <v>1</v>
      </c>
      <c r="B6" s="26" t="s">
        <v>2</v>
      </c>
      <c r="C6" s="26" t="s">
        <v>3</v>
      </c>
      <c r="D6" s="26" t="s">
        <v>5</v>
      </c>
      <c r="E6" s="27" t="s">
        <v>4</v>
      </c>
      <c r="F6" s="28" t="s">
        <v>6</v>
      </c>
    </row>
    <row r="7" spans="1:6" s="34" customFormat="1" ht="24" customHeight="1" thickBot="1">
      <c r="A7" s="29" t="s">
        <v>17</v>
      </c>
      <c r="B7" s="30" t="s">
        <v>35</v>
      </c>
      <c r="C7" s="31"/>
      <c r="D7" s="31"/>
      <c r="E7" s="32"/>
      <c r="F7" s="33"/>
    </row>
    <row r="8" spans="1:6" s="22" customFormat="1" ht="81.75" customHeight="1" thickBot="1">
      <c r="A8" s="35" t="s">
        <v>23</v>
      </c>
      <c r="B8" s="36" t="s">
        <v>48</v>
      </c>
      <c r="C8" s="37" t="s">
        <v>28</v>
      </c>
      <c r="D8" s="38">
        <v>20</v>
      </c>
      <c r="E8" s="2"/>
      <c r="F8" s="4">
        <f>D8*E8</f>
        <v>0</v>
      </c>
    </row>
    <row r="9" spans="1:6" s="22" customFormat="1" ht="69.75" customHeight="1" thickBot="1">
      <c r="A9" s="35" t="s">
        <v>43</v>
      </c>
      <c r="B9" s="36" t="s">
        <v>60</v>
      </c>
      <c r="C9" s="37" t="s">
        <v>16</v>
      </c>
      <c r="D9" s="38">
        <v>850</v>
      </c>
      <c r="E9" s="2"/>
      <c r="F9" s="4">
        <f t="shared" ref="F9:F13" si="0">D9*E9</f>
        <v>0</v>
      </c>
    </row>
    <row r="10" spans="1:6" s="22" customFormat="1" ht="68.25" customHeight="1" thickBot="1">
      <c r="A10" s="39" t="s">
        <v>44</v>
      </c>
      <c r="B10" s="36" t="s">
        <v>61</v>
      </c>
      <c r="C10" s="37" t="s">
        <v>16</v>
      </c>
      <c r="D10" s="38">
        <v>850</v>
      </c>
      <c r="E10" s="14"/>
      <c r="F10" s="6">
        <f t="shared" si="0"/>
        <v>0</v>
      </c>
    </row>
    <row r="11" spans="1:6" s="22" customFormat="1" ht="132" customHeight="1" thickBot="1">
      <c r="A11" s="40" t="s">
        <v>45</v>
      </c>
      <c r="B11" s="36" t="s">
        <v>65</v>
      </c>
      <c r="C11" s="41"/>
      <c r="D11" s="42"/>
      <c r="E11" s="42"/>
      <c r="F11" s="43"/>
    </row>
    <row r="12" spans="1:6" s="22" customFormat="1" ht="26.25" thickBot="1">
      <c r="A12" s="40" t="s">
        <v>46</v>
      </c>
      <c r="B12" s="44" t="s">
        <v>49</v>
      </c>
      <c r="C12" s="37" t="s">
        <v>33</v>
      </c>
      <c r="D12" s="38">
        <v>7</v>
      </c>
      <c r="E12" s="14"/>
      <c r="F12" s="6">
        <f t="shared" si="0"/>
        <v>0</v>
      </c>
    </row>
    <row r="13" spans="1:6" s="22" customFormat="1" ht="26.25" thickBot="1">
      <c r="A13" s="40" t="s">
        <v>47</v>
      </c>
      <c r="B13" s="44" t="s">
        <v>64</v>
      </c>
      <c r="C13" s="37" t="s">
        <v>33</v>
      </c>
      <c r="D13" s="38">
        <v>4</v>
      </c>
      <c r="E13" s="14"/>
      <c r="F13" s="6">
        <f t="shared" si="0"/>
        <v>0</v>
      </c>
    </row>
    <row r="14" spans="1:6" s="34" customFormat="1" ht="24" customHeight="1" thickBot="1">
      <c r="A14" s="29" t="s">
        <v>17</v>
      </c>
      <c r="B14" s="45" t="s">
        <v>36</v>
      </c>
      <c r="C14" s="45"/>
      <c r="D14" s="45"/>
      <c r="E14" s="46"/>
      <c r="F14" s="5">
        <f>SUM(F8:F10,F12:F13)</f>
        <v>0</v>
      </c>
    </row>
    <row r="15" spans="1:6" s="34" customFormat="1" ht="13.5" thickBot="1">
      <c r="A15" s="47"/>
      <c r="B15" s="47"/>
      <c r="C15" s="47"/>
      <c r="D15" s="47"/>
      <c r="E15" s="47"/>
      <c r="F15" s="47"/>
    </row>
    <row r="16" spans="1:6" s="34" customFormat="1" ht="24" customHeight="1" thickBot="1">
      <c r="A16" s="29" t="s">
        <v>18</v>
      </c>
      <c r="B16" s="48" t="s">
        <v>37</v>
      </c>
      <c r="C16" s="49"/>
      <c r="D16" s="49"/>
      <c r="E16" s="49"/>
      <c r="F16" s="50"/>
    </row>
    <row r="17" spans="1:6" s="22" customFormat="1" ht="159" customHeight="1" thickBot="1">
      <c r="A17" s="35" t="s">
        <v>21</v>
      </c>
      <c r="B17" s="36" t="s">
        <v>51</v>
      </c>
      <c r="C17" s="37" t="s">
        <v>50</v>
      </c>
      <c r="D17" s="38">
        <v>160</v>
      </c>
      <c r="E17" s="2"/>
      <c r="F17" s="4">
        <f t="shared" ref="F17" si="1">D17*E17</f>
        <v>0</v>
      </c>
    </row>
    <row r="18" spans="1:6" s="22" customFormat="1" ht="197.25" customHeight="1" thickBot="1">
      <c r="A18" s="39" t="s">
        <v>22</v>
      </c>
      <c r="B18" s="44" t="s">
        <v>52</v>
      </c>
      <c r="C18" s="51" t="s">
        <v>50</v>
      </c>
      <c r="D18" s="52">
        <v>50</v>
      </c>
      <c r="E18" s="14"/>
      <c r="F18" s="6">
        <f t="shared" ref="F18" si="2">D18*E18</f>
        <v>0</v>
      </c>
    </row>
    <row r="19" spans="1:6" s="22" customFormat="1" ht="166.5" thickBot="1">
      <c r="A19" s="40" t="s">
        <v>26</v>
      </c>
      <c r="B19" s="44" t="s">
        <v>53</v>
      </c>
      <c r="C19" s="51" t="s">
        <v>50</v>
      </c>
      <c r="D19" s="52">
        <v>160</v>
      </c>
      <c r="E19" s="14"/>
      <c r="F19" s="6">
        <f t="shared" ref="F19" si="3">D19*E19</f>
        <v>0</v>
      </c>
    </row>
    <row r="20" spans="1:6" s="34" customFormat="1" ht="24" customHeight="1" thickBot="1">
      <c r="A20" s="29" t="s">
        <v>18</v>
      </c>
      <c r="B20" s="45" t="s">
        <v>38</v>
      </c>
      <c r="C20" s="45"/>
      <c r="D20" s="45"/>
      <c r="E20" s="46"/>
      <c r="F20" s="5">
        <f>SUM(F17:F19)</f>
        <v>0</v>
      </c>
    </row>
    <row r="21" spans="1:6" s="34" customFormat="1" ht="13.5" thickBot="1">
      <c r="A21" s="53"/>
      <c r="B21" s="53"/>
      <c r="C21" s="53"/>
      <c r="D21" s="53"/>
      <c r="E21" s="53"/>
      <c r="F21" s="53"/>
    </row>
    <row r="22" spans="1:6" s="34" customFormat="1" ht="24" customHeight="1" thickBot="1">
      <c r="A22" s="29" t="s">
        <v>19</v>
      </c>
      <c r="B22" s="48" t="s">
        <v>39</v>
      </c>
      <c r="C22" s="49"/>
      <c r="D22" s="49"/>
      <c r="E22" s="49"/>
      <c r="F22" s="50"/>
    </row>
    <row r="23" spans="1:6" s="22" customFormat="1" ht="108" customHeight="1" thickBot="1">
      <c r="A23" s="35" t="s">
        <v>24</v>
      </c>
      <c r="B23" s="36" t="s">
        <v>55</v>
      </c>
      <c r="C23" s="37" t="s">
        <v>16</v>
      </c>
      <c r="D23" s="38">
        <v>850</v>
      </c>
      <c r="E23" s="14"/>
      <c r="F23" s="4">
        <f t="shared" ref="F23" si="4">D23*E23</f>
        <v>0</v>
      </c>
    </row>
    <row r="24" spans="1:6" s="22" customFormat="1" ht="108.75" customHeight="1" thickBot="1">
      <c r="A24" s="39" t="s">
        <v>25</v>
      </c>
      <c r="B24" s="44" t="s">
        <v>56</v>
      </c>
      <c r="C24" s="51" t="s">
        <v>16</v>
      </c>
      <c r="D24" s="52">
        <v>1650</v>
      </c>
      <c r="E24" s="14"/>
      <c r="F24" s="6">
        <f t="shared" ref="F24" si="5">D24*E24</f>
        <v>0</v>
      </c>
    </row>
    <row r="25" spans="1:6" s="22" customFormat="1" ht="90" thickBot="1">
      <c r="A25" s="39" t="s">
        <v>27</v>
      </c>
      <c r="B25" s="44" t="s">
        <v>57</v>
      </c>
      <c r="C25" s="37" t="s">
        <v>16</v>
      </c>
      <c r="D25" s="38">
        <v>1650</v>
      </c>
      <c r="E25" s="14"/>
      <c r="F25" s="4">
        <f t="shared" ref="F25" si="6">D25*E25</f>
        <v>0</v>
      </c>
    </row>
    <row r="26" spans="1:6" s="22" customFormat="1" ht="51.75" thickBot="1">
      <c r="A26" s="39" t="s">
        <v>29</v>
      </c>
      <c r="B26" s="44" t="s">
        <v>58</v>
      </c>
      <c r="C26" s="51" t="s">
        <v>54</v>
      </c>
      <c r="D26" s="52">
        <v>10</v>
      </c>
      <c r="E26" s="14"/>
      <c r="F26" s="6">
        <f t="shared" ref="F26" si="7">D26*E26</f>
        <v>0</v>
      </c>
    </row>
    <row r="27" spans="1:6" s="54" customFormat="1" ht="24" customHeight="1" thickBot="1">
      <c r="A27" s="29" t="s">
        <v>19</v>
      </c>
      <c r="B27" s="45" t="s">
        <v>40</v>
      </c>
      <c r="C27" s="45"/>
      <c r="D27" s="45"/>
      <c r="E27" s="46"/>
      <c r="F27" s="5">
        <f>SUM(F23:F26)</f>
        <v>0</v>
      </c>
    </row>
    <row r="28" spans="1:6" s="22" customFormat="1" ht="16.5" thickBot="1">
      <c r="A28" s="53"/>
      <c r="B28" s="53"/>
      <c r="C28" s="53"/>
      <c r="D28" s="53"/>
      <c r="E28" s="53"/>
      <c r="F28" s="53"/>
    </row>
    <row r="29" spans="1:6" s="34" customFormat="1" ht="24" customHeight="1" thickBot="1">
      <c r="A29" s="29" t="s">
        <v>30</v>
      </c>
      <c r="B29" s="48" t="s">
        <v>77</v>
      </c>
      <c r="C29" s="49"/>
      <c r="D29" s="49"/>
      <c r="E29" s="49"/>
      <c r="F29" s="50"/>
    </row>
    <row r="30" spans="1:6" s="22" customFormat="1" ht="222" customHeight="1" thickBot="1">
      <c r="A30" s="35" t="s">
        <v>32</v>
      </c>
      <c r="B30" s="36" t="s">
        <v>83</v>
      </c>
      <c r="C30" s="37" t="s">
        <v>33</v>
      </c>
      <c r="D30" s="38">
        <v>3</v>
      </c>
      <c r="E30" s="14"/>
      <c r="F30" s="4">
        <f t="shared" ref="F30:F37" si="8">D30*E30</f>
        <v>0</v>
      </c>
    </row>
    <row r="31" spans="1:6" s="22" customFormat="1" ht="77.25" thickBot="1">
      <c r="A31" s="35" t="s">
        <v>31</v>
      </c>
      <c r="B31" s="36" t="s">
        <v>82</v>
      </c>
      <c r="C31" s="37" t="s">
        <v>50</v>
      </c>
      <c r="D31" s="38">
        <v>30</v>
      </c>
      <c r="E31" s="14"/>
      <c r="F31" s="4">
        <f>D31*E31</f>
        <v>0</v>
      </c>
    </row>
    <row r="32" spans="1:6" s="22" customFormat="1" ht="51.75" thickBot="1">
      <c r="A32" s="55" t="s">
        <v>70</v>
      </c>
      <c r="B32" s="44" t="s">
        <v>84</v>
      </c>
      <c r="C32" s="37" t="s">
        <v>50</v>
      </c>
      <c r="D32" s="38">
        <v>7.5</v>
      </c>
      <c r="E32" s="14"/>
      <c r="F32" s="4">
        <f t="shared" si="8"/>
        <v>0</v>
      </c>
    </row>
    <row r="33" spans="1:6" s="22" customFormat="1" ht="90" thickBot="1">
      <c r="A33" s="35" t="s">
        <v>71</v>
      </c>
      <c r="B33" s="36" t="s">
        <v>85</v>
      </c>
      <c r="C33" s="37" t="s">
        <v>28</v>
      </c>
      <c r="D33" s="38">
        <v>90</v>
      </c>
      <c r="E33" s="2"/>
      <c r="F33" s="4">
        <f>D33*E33</f>
        <v>0</v>
      </c>
    </row>
    <row r="34" spans="1:6" s="22" customFormat="1" ht="77.25" thickBot="1">
      <c r="A34" s="39" t="s">
        <v>72</v>
      </c>
      <c r="B34" s="44" t="s">
        <v>79</v>
      </c>
      <c r="C34" s="51" t="s">
        <v>33</v>
      </c>
      <c r="D34" s="52">
        <v>5</v>
      </c>
      <c r="E34" s="14"/>
      <c r="F34" s="6">
        <f t="shared" ref="F34" si="9">D34*E34</f>
        <v>0</v>
      </c>
    </row>
    <row r="35" spans="1:6" s="22" customFormat="1" ht="143.25" customHeight="1" thickBot="1">
      <c r="A35" s="40" t="s">
        <v>73</v>
      </c>
      <c r="B35" s="44" t="s">
        <v>86</v>
      </c>
      <c r="C35" s="37" t="s">
        <v>28</v>
      </c>
      <c r="D35" s="38">
        <v>90</v>
      </c>
      <c r="E35" s="14"/>
      <c r="F35" s="6">
        <f t="shared" ref="F35:F36" si="10">D35*E35</f>
        <v>0</v>
      </c>
    </row>
    <row r="36" spans="1:6" s="22" customFormat="1" ht="81.75" customHeight="1" thickBot="1">
      <c r="A36" s="40" t="s">
        <v>74</v>
      </c>
      <c r="B36" s="44" t="s">
        <v>80</v>
      </c>
      <c r="C36" s="37" t="s">
        <v>28</v>
      </c>
      <c r="D36" s="38">
        <v>90</v>
      </c>
      <c r="E36" s="14"/>
      <c r="F36" s="6">
        <f t="shared" si="10"/>
        <v>0</v>
      </c>
    </row>
    <row r="37" spans="1:6" s="22" customFormat="1" ht="158.25" customHeight="1" thickBot="1">
      <c r="A37" s="39" t="s">
        <v>75</v>
      </c>
      <c r="B37" s="44" t="s">
        <v>87</v>
      </c>
      <c r="C37" s="51" t="s">
        <v>50</v>
      </c>
      <c r="D37" s="52">
        <v>15</v>
      </c>
      <c r="E37" s="14"/>
      <c r="F37" s="6">
        <f t="shared" si="8"/>
        <v>0</v>
      </c>
    </row>
    <row r="38" spans="1:6" s="22" customFormat="1" ht="81" customHeight="1" thickBot="1">
      <c r="A38" s="35" t="s">
        <v>76</v>
      </c>
      <c r="B38" s="36" t="s">
        <v>89</v>
      </c>
      <c r="C38" s="37" t="s">
        <v>50</v>
      </c>
      <c r="D38" s="38">
        <v>7.5</v>
      </c>
      <c r="E38" s="2"/>
      <c r="F38" s="4">
        <f>D38*E38</f>
        <v>0</v>
      </c>
    </row>
    <row r="39" spans="1:6" s="22" customFormat="1" ht="64.5" thickBot="1">
      <c r="A39" s="40" t="s">
        <v>81</v>
      </c>
      <c r="B39" s="44" t="s">
        <v>88</v>
      </c>
      <c r="C39" s="37" t="s">
        <v>28</v>
      </c>
      <c r="D39" s="38">
        <v>90</v>
      </c>
      <c r="E39" s="14"/>
      <c r="F39" s="6">
        <f t="shared" ref="F39" si="11">D39*E39</f>
        <v>0</v>
      </c>
    </row>
    <row r="40" spans="1:6" s="54" customFormat="1" ht="24" customHeight="1" thickBot="1">
      <c r="A40" s="29" t="s">
        <v>30</v>
      </c>
      <c r="B40" s="45" t="s">
        <v>78</v>
      </c>
      <c r="C40" s="45"/>
      <c r="D40" s="45"/>
      <c r="E40" s="46"/>
      <c r="F40" s="5">
        <f>SUM(F30:F39)</f>
        <v>0</v>
      </c>
    </row>
    <row r="41" spans="1:6" s="22" customFormat="1" ht="16.5" thickBot="1">
      <c r="A41" s="47"/>
      <c r="B41" s="47"/>
      <c r="C41" s="47"/>
      <c r="D41" s="47"/>
      <c r="E41" s="47"/>
      <c r="F41" s="47"/>
    </row>
    <row r="42" spans="1:6" s="34" customFormat="1" ht="24" customHeight="1" thickBot="1">
      <c r="A42" s="29" t="s">
        <v>67</v>
      </c>
      <c r="B42" s="48" t="s">
        <v>41</v>
      </c>
      <c r="C42" s="49"/>
      <c r="D42" s="49"/>
      <c r="E42" s="49"/>
      <c r="F42" s="50"/>
    </row>
    <row r="43" spans="1:6" s="22" customFormat="1" ht="167.25" customHeight="1" thickBot="1">
      <c r="A43" s="56" t="s">
        <v>68</v>
      </c>
      <c r="B43" s="36" t="s">
        <v>59</v>
      </c>
      <c r="C43" s="37" t="s">
        <v>34</v>
      </c>
      <c r="D43" s="38">
        <v>1</v>
      </c>
      <c r="E43" s="14"/>
      <c r="F43" s="4">
        <f t="shared" ref="F43:F44" si="12">D43*E43</f>
        <v>0</v>
      </c>
    </row>
    <row r="44" spans="1:6" s="22" customFormat="1" ht="143.25" customHeight="1" thickBot="1">
      <c r="A44" s="35" t="s">
        <v>69</v>
      </c>
      <c r="B44" s="36" t="s">
        <v>66</v>
      </c>
      <c r="C44" s="37" t="s">
        <v>28</v>
      </c>
      <c r="D44" s="38">
        <v>270</v>
      </c>
      <c r="E44" s="14"/>
      <c r="F44" s="4">
        <f t="shared" si="12"/>
        <v>0</v>
      </c>
    </row>
    <row r="45" spans="1:6" s="54" customFormat="1" ht="24" customHeight="1" thickBot="1">
      <c r="A45" s="29" t="s">
        <v>67</v>
      </c>
      <c r="B45" s="45" t="s">
        <v>42</v>
      </c>
      <c r="C45" s="45"/>
      <c r="D45" s="45"/>
      <c r="E45" s="46"/>
      <c r="F45" s="5">
        <f>SUM(F43:F44)</f>
        <v>0</v>
      </c>
    </row>
    <row r="46" spans="1:6" s="22" customFormat="1" ht="16.5" thickBot="1">
      <c r="A46" s="53"/>
      <c r="B46" s="53"/>
      <c r="C46" s="53"/>
      <c r="D46" s="53"/>
      <c r="E46" s="53"/>
      <c r="F46" s="53"/>
    </row>
    <row r="47" spans="1:6" s="61" customFormat="1" ht="24" customHeight="1" thickBot="1">
      <c r="A47" s="57"/>
      <c r="B47" s="58" t="s">
        <v>7</v>
      </c>
      <c r="C47" s="59"/>
      <c r="D47" s="7"/>
      <c r="E47" s="60"/>
      <c r="F47" s="8"/>
    </row>
    <row r="48" spans="1:6" s="61" customFormat="1" ht="24" customHeight="1" thickBot="1">
      <c r="A48" s="62" t="s">
        <v>17</v>
      </c>
      <c r="B48" s="63" t="str">
        <f>B7</f>
        <v>PRIPREMNI RADOVI</v>
      </c>
      <c r="C48" s="63"/>
      <c r="D48" s="63"/>
      <c r="E48" s="63"/>
      <c r="F48" s="9">
        <f>F14</f>
        <v>0</v>
      </c>
    </row>
    <row r="49" spans="1:6" s="61" customFormat="1" ht="24" customHeight="1" thickBot="1">
      <c r="A49" s="10" t="s">
        <v>18</v>
      </c>
      <c r="B49" s="17" t="str">
        <f>B16</f>
        <v>ZEMLJANI RADOVI</v>
      </c>
      <c r="C49" s="17"/>
      <c r="D49" s="17"/>
      <c r="E49" s="17"/>
      <c r="F49" s="9">
        <f>F20</f>
        <v>0</v>
      </c>
    </row>
    <row r="50" spans="1:6" s="61" customFormat="1" ht="24" customHeight="1" thickBot="1">
      <c r="A50" s="62" t="s">
        <v>19</v>
      </c>
      <c r="B50" s="63" t="str">
        <f>B22</f>
        <v>ASFALTERSKI RADOVI</v>
      </c>
      <c r="C50" s="63"/>
      <c r="D50" s="63"/>
      <c r="E50" s="63"/>
      <c r="F50" s="9">
        <f>F27</f>
        <v>0</v>
      </c>
    </row>
    <row r="51" spans="1:6" s="61" customFormat="1" ht="24" customHeight="1" thickBot="1">
      <c r="A51" s="10" t="s">
        <v>30</v>
      </c>
      <c r="B51" s="17" t="str">
        <f>B29</f>
        <v>PRIPREMNI RADOVI ZA IZVEDBU JAVNE RASVJETE</v>
      </c>
      <c r="C51" s="17"/>
      <c r="D51" s="17"/>
      <c r="E51" s="17"/>
      <c r="F51" s="9">
        <f>F40</f>
        <v>0</v>
      </c>
    </row>
    <row r="52" spans="1:6" s="61" customFormat="1" ht="24" customHeight="1" thickBot="1">
      <c r="A52" s="10" t="s">
        <v>67</v>
      </c>
      <c r="B52" s="17" t="str">
        <f>B42</f>
        <v>OSTALI RADOVI</v>
      </c>
      <c r="C52" s="17"/>
      <c r="D52" s="17"/>
      <c r="E52" s="17"/>
      <c r="F52" s="9">
        <f>F45</f>
        <v>0</v>
      </c>
    </row>
    <row r="53" spans="1:6" s="61" customFormat="1" ht="24" customHeight="1" thickBot="1">
      <c r="A53" s="22"/>
      <c r="B53" s="64" t="s">
        <v>8</v>
      </c>
      <c r="C53" s="64"/>
      <c r="D53" s="64"/>
      <c r="E53" s="64"/>
      <c r="F53" s="11">
        <f>SUM(F48:F52)</f>
        <v>0</v>
      </c>
    </row>
    <row r="54" spans="1:6" s="61" customFormat="1" ht="24" customHeight="1" thickBot="1">
      <c r="A54" s="22"/>
      <c r="B54" s="64" t="s">
        <v>9</v>
      </c>
      <c r="C54" s="64"/>
      <c r="D54" s="64"/>
      <c r="E54" s="64"/>
      <c r="F54" s="3">
        <f>F53*0.25</f>
        <v>0</v>
      </c>
    </row>
    <row r="55" spans="1:6" s="61" customFormat="1" ht="24" customHeight="1" thickBot="1">
      <c r="A55" s="22"/>
      <c r="B55" s="64" t="s">
        <v>10</v>
      </c>
      <c r="C55" s="64"/>
      <c r="D55" s="64"/>
      <c r="E55" s="64"/>
      <c r="F55" s="11">
        <f>SUM(F53:F54)</f>
        <v>0</v>
      </c>
    </row>
    <row r="56" spans="1:6" s="61" customFormat="1" ht="15.75">
      <c r="A56" s="20"/>
      <c r="B56" s="65"/>
      <c r="C56" s="20"/>
      <c r="D56" s="20"/>
      <c r="E56" s="66"/>
      <c r="F56" s="66"/>
    </row>
    <row r="57" spans="1:6" s="61" customFormat="1" ht="15.75">
      <c r="A57" s="20"/>
      <c r="B57" s="65"/>
      <c r="C57" s="20"/>
      <c r="D57" s="20"/>
      <c r="E57" s="66"/>
      <c r="F57" s="66"/>
    </row>
    <row r="58" spans="1:6" s="61" customFormat="1" ht="15.75">
      <c r="A58" s="18" t="s">
        <v>11</v>
      </c>
      <c r="B58" s="18"/>
      <c r="C58" s="20"/>
      <c r="D58" s="20"/>
      <c r="E58" s="67"/>
      <c r="F58" s="67"/>
    </row>
    <row r="59" spans="1:6" s="61" customFormat="1" ht="16.5" thickBot="1">
      <c r="A59" s="20"/>
      <c r="B59" s="65"/>
      <c r="C59" s="20"/>
      <c r="D59" s="20"/>
      <c r="E59" s="67"/>
      <c r="F59" s="67"/>
    </row>
    <row r="60" spans="1:6" s="61" customFormat="1" ht="15.75">
      <c r="A60" s="20"/>
      <c r="B60" s="65"/>
      <c r="C60" s="68" t="s">
        <v>14</v>
      </c>
      <c r="D60" s="68"/>
      <c r="E60" s="68"/>
      <c r="F60" s="68"/>
    </row>
    <row r="61" spans="1:6" s="61" customFormat="1" ht="15.75">
      <c r="A61" s="20"/>
      <c r="B61" s="65"/>
      <c r="C61" s="12"/>
      <c r="D61" s="12"/>
      <c r="E61" s="13"/>
      <c r="F61" s="13"/>
    </row>
    <row r="62" spans="1:6" s="61" customFormat="1" ht="15.75">
      <c r="A62" s="20"/>
      <c r="B62" s="69" t="s">
        <v>15</v>
      </c>
      <c r="C62" s="12"/>
      <c r="D62" s="12"/>
      <c r="E62" s="13"/>
      <c r="F62" s="13"/>
    </row>
    <row r="63" spans="1:6" s="22" customFormat="1" ht="16.5" thickBot="1">
      <c r="A63" s="20"/>
      <c r="B63" s="65"/>
      <c r="C63" s="16" t="s">
        <v>12</v>
      </c>
      <c r="D63" s="16"/>
      <c r="E63" s="16"/>
      <c r="F63" s="16"/>
    </row>
    <row r="64" spans="1:6" s="22" customFormat="1" ht="15.75">
      <c r="A64" s="20"/>
      <c r="B64" s="65"/>
      <c r="C64" s="68" t="s">
        <v>13</v>
      </c>
      <c r="D64" s="68"/>
      <c r="E64" s="68"/>
      <c r="F64" s="68"/>
    </row>
  </sheetData>
  <sheetProtection algorithmName="SHA-512" hashValue="96eMcDy07lZUcLenHX6YKhG/OGfucv+SuEODggIxiRs1Ss1mQyACD+qYNuHmeCq9lE9n00gGtT6Bmhdgkrzrhw==" saltValue="KPJ6S9TW0LLX6vkG8b0kBA==" spinCount="100000" sheet="1" objects="1" scenarios="1"/>
  <mergeCells count="32">
    <mergeCell ref="A28:F28"/>
    <mergeCell ref="A46:F46"/>
    <mergeCell ref="A21:F21"/>
    <mergeCell ref="B29:F29"/>
    <mergeCell ref="B40:E40"/>
    <mergeCell ref="A41:F41"/>
    <mergeCell ref="B14:E14"/>
    <mergeCell ref="B20:E20"/>
    <mergeCell ref="B16:F16"/>
    <mergeCell ref="B22:F22"/>
    <mergeCell ref="B27:E27"/>
    <mergeCell ref="A15:F15"/>
    <mergeCell ref="B48:E48"/>
    <mergeCell ref="C60:F60"/>
    <mergeCell ref="B42:F42"/>
    <mergeCell ref="B45:E45"/>
    <mergeCell ref="B52:E52"/>
    <mergeCell ref="B51:E51"/>
    <mergeCell ref="C63:F63"/>
    <mergeCell ref="C64:F64"/>
    <mergeCell ref="B50:E50"/>
    <mergeCell ref="B49:E49"/>
    <mergeCell ref="B53:E53"/>
    <mergeCell ref="B54:E54"/>
    <mergeCell ref="B55:E55"/>
    <mergeCell ref="A58:B58"/>
    <mergeCell ref="C11:F11"/>
    <mergeCell ref="A1:F1"/>
    <mergeCell ref="A3:F3"/>
    <mergeCell ref="A4:F4"/>
    <mergeCell ref="A2:F2"/>
    <mergeCell ref="A5:F5"/>
  </mergeCells>
  <phoneticPr fontId="6" type="noConversion"/>
  <pageMargins left="0.70000000000000007" right="0.70000000000000007" top="0.75" bottom="0.75" header="0.30000000000000004" footer="0.30000000000000004"/>
  <pageSetup paperSize="9" fitToHeight="0" orientation="portrait" r:id="rId1"/>
  <rowBreaks count="2" manualBreakCount="2">
    <brk id="15" max="5" man="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2025-03-13T13:37:13Z</cp:lastPrinted>
  <dcterms:created xsi:type="dcterms:W3CDTF">2021-12-13T14:27:14Z</dcterms:created>
  <dcterms:modified xsi:type="dcterms:W3CDTF">2025-03-13T13:40:36Z</dcterms:modified>
</cp:coreProperties>
</file>