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loncaric\Desktop\Nabava\2025\140-25 Održavanje JP 2026\"/>
    </mc:Choice>
  </mc:AlternateContent>
  <xr:revisionPtr revIDLastSave="0" documentId="13_ncr:1_{48E1DE6A-35C9-4A48-92F1-3AF21A0AF823}" xr6:coauthVersionLast="47" xr6:coauthVersionMax="47" xr10:uidLastSave="{00000000-0000-0000-0000-000000000000}"/>
  <bookViews>
    <workbookView xWindow="-120" yWindow="-120" windowWidth="29040" windowHeight="15720" activeTab="1" xr2:uid="{00000000-000D-0000-FFFF-FFFF00000000}"/>
  </bookViews>
  <sheets>
    <sheet name="Uputa za popunjavanje" sheetId="4" r:id="rId1"/>
    <sheet name="Troškovnik" sheetId="2" r:id="rId2"/>
  </sheets>
  <definedNames>
    <definedName name="_xlnm.Print_Area" localSheetId="1">Troškovnik!$A$1:$F$111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2" i="2" l="1"/>
  <c r="F81" i="2"/>
  <c r="F79" i="2"/>
  <c r="F78" i="2"/>
  <c r="F70" i="2" l="1"/>
  <c r="F69" i="2"/>
  <c r="F68" i="2"/>
  <c r="F67" i="2"/>
  <c r="F65" i="2"/>
  <c r="F64" i="2"/>
  <c r="F63" i="2"/>
  <c r="F61" i="2"/>
  <c r="F60" i="2"/>
  <c r="F59" i="2"/>
  <c r="F27" i="2" l="1"/>
  <c r="F92" i="2" l="1"/>
  <c r="F91" i="2"/>
  <c r="F89" i="2"/>
  <c r="F71" i="2"/>
  <c r="F72" i="2"/>
  <c r="F73" i="2"/>
  <c r="F74" i="2"/>
  <c r="F75" i="2"/>
  <c r="F76" i="2"/>
  <c r="F83" i="2"/>
  <c r="F84" i="2"/>
  <c r="F85" i="2"/>
  <c r="F57" i="2"/>
  <c r="F37" i="2"/>
  <c r="F38" i="2"/>
  <c r="F39" i="2"/>
  <c r="F40" i="2"/>
  <c r="F41" i="2"/>
  <c r="F42" i="2"/>
  <c r="F43" i="2"/>
  <c r="F44" i="2"/>
  <c r="F45" i="2"/>
  <c r="F46" i="2"/>
  <c r="F47" i="2"/>
  <c r="F48" i="2"/>
  <c r="F49" i="2"/>
  <c r="F50" i="2"/>
  <c r="F51" i="2"/>
  <c r="F52" i="2"/>
  <c r="F53" i="2"/>
  <c r="F28" i="2"/>
  <c r="F29" i="2"/>
  <c r="F30" i="2"/>
  <c r="F31" i="2"/>
  <c r="F32" i="2"/>
  <c r="F33" i="2"/>
  <c r="F34" i="2"/>
  <c r="F35" i="2"/>
  <c r="F25" i="2"/>
  <c r="F24" i="2"/>
  <c r="F9" i="2"/>
  <c r="F10" i="2"/>
  <c r="F11" i="2"/>
  <c r="F12" i="2"/>
  <c r="F13" i="2"/>
  <c r="F14" i="2"/>
  <c r="F15" i="2"/>
  <c r="F17" i="2"/>
  <c r="F16" i="2"/>
  <c r="F18" i="2"/>
  <c r="F19" i="2"/>
  <c r="F8" i="2"/>
  <c r="F86" i="2" l="1"/>
  <c r="F54" i="2"/>
  <c r="B99" i="2"/>
  <c r="F93" i="2"/>
  <c r="F99" i="2" l="1"/>
  <c r="F20" i="2" l="1"/>
  <c r="F98" i="2"/>
  <c r="B98" i="2" l="1"/>
  <c r="B97" i="2"/>
  <c r="B96" i="2"/>
  <c r="F96" i="2" l="1"/>
  <c r="F97" i="2" l="1"/>
  <c r="F100" i="2" l="1"/>
  <c r="F101" i="2" l="1"/>
  <c r="F102" i="2" s="1"/>
</calcChain>
</file>

<file path=xl/sharedStrings.xml><?xml version="1.0" encoding="utf-8"?>
<sst xmlns="http://schemas.openxmlformats.org/spreadsheetml/2006/main" count="258" uniqueCount="175">
  <si>
    <t>T R O Š K O V N I K</t>
  </si>
  <si>
    <t>R. br.</t>
  </si>
  <si>
    <t>Opis</t>
  </si>
  <si>
    <t>Jedinična mjera</t>
  </si>
  <si>
    <t>Jedinična cijena</t>
  </si>
  <si>
    <t>Količina</t>
  </si>
  <si>
    <t>Iznos</t>
  </si>
  <si>
    <t>REKAPITULACIJA</t>
  </si>
  <si>
    <t>UKUPNO:</t>
  </si>
  <si>
    <t>PDV (25%):</t>
  </si>
  <si>
    <t>SVEUKUPNO:</t>
  </si>
  <si>
    <t>U _____________, _______________ godine.</t>
  </si>
  <si>
    <t>___________________________________</t>
  </si>
  <si>
    <t>(ime, prezime i potpis ovlaštene osobe Ponuditelja)</t>
  </si>
  <si>
    <t>PONUDITELJ</t>
  </si>
  <si>
    <t>MP</t>
  </si>
  <si>
    <t>m2</t>
  </si>
  <si>
    <t>1.</t>
  </si>
  <si>
    <t>2.</t>
  </si>
  <si>
    <t>3.</t>
  </si>
  <si>
    <t>2.1.</t>
  </si>
  <si>
    <t>2.2.</t>
  </si>
  <si>
    <t>1.1.</t>
  </si>
  <si>
    <t>3.1.</t>
  </si>
  <si>
    <t>3.2.</t>
  </si>
  <si>
    <t>2.3.</t>
  </si>
  <si>
    <t>3.3.</t>
  </si>
  <si>
    <t>m'</t>
  </si>
  <si>
    <t>3.4.</t>
  </si>
  <si>
    <t>4.</t>
  </si>
  <si>
    <t>4.2.</t>
  </si>
  <si>
    <t>4.1.</t>
  </si>
  <si>
    <t>kom.</t>
  </si>
  <si>
    <t>ZEMLJANI RADOVI</t>
  </si>
  <si>
    <t>ZEMLJANI RADOVI - UKUPNO</t>
  </si>
  <si>
    <t>1.2.</t>
  </si>
  <si>
    <t>1.3.</t>
  </si>
  <si>
    <t>1.4.</t>
  </si>
  <si>
    <t>m3</t>
  </si>
  <si>
    <t>1.5.</t>
  </si>
  <si>
    <t>1.6.</t>
  </si>
  <si>
    <t>1.7.</t>
  </si>
  <si>
    <t>1.8.</t>
  </si>
  <si>
    <t>1.9.</t>
  </si>
  <si>
    <t>1.10.</t>
  </si>
  <si>
    <t>1.11.</t>
  </si>
  <si>
    <t>1.12.</t>
  </si>
  <si>
    <t>ODRŽAVANJE KOMUNALNE OPREME I OSTALI RADOVI</t>
  </si>
  <si>
    <t>ODRŽAVANJE KOMUNALNE OPREME I OSTALI RADOVI - UKUPNO</t>
  </si>
  <si>
    <t>2.1.1.</t>
  </si>
  <si>
    <t>2.1.2.</t>
  </si>
  <si>
    <t>2.2.1.</t>
  </si>
  <si>
    <t>2.2.2.</t>
  </si>
  <si>
    <t>2.2.3.</t>
  </si>
  <si>
    <t>2.2.4.</t>
  </si>
  <si>
    <t>2.2.5.</t>
  </si>
  <si>
    <t>2.2.6.</t>
  </si>
  <si>
    <t>2.2.7.</t>
  </si>
  <si>
    <t>2.2.8.</t>
  </si>
  <si>
    <t>2.3.1.</t>
  </si>
  <si>
    <t>2.3.2.</t>
  </si>
  <si>
    <t>2.3.3.</t>
  </si>
  <si>
    <t>2.3.4.</t>
  </si>
  <si>
    <t>2.3.5.</t>
  </si>
  <si>
    <t>2.3.6.</t>
  </si>
  <si>
    <t>2.3.7.</t>
  </si>
  <si>
    <t>2.3.8.</t>
  </si>
  <si>
    <t>2.4.</t>
  </si>
  <si>
    <t>2.5.</t>
  </si>
  <si>
    <t>2.8.</t>
  </si>
  <si>
    <t>Pranje javnih površina i autobusnih čekaonica tlačnom pumpom sa vodom i deterdžentom. Obračun po m2 očišćene površine.</t>
  </si>
  <si>
    <t>2.9.</t>
  </si>
  <si>
    <t>Betonska klupa</t>
  </si>
  <si>
    <t>Barokna klupa</t>
  </si>
  <si>
    <t>Košarica zapremnine do 30 litara</t>
  </si>
  <si>
    <t>Betonska košarica</t>
  </si>
  <si>
    <t>Betonska gljiva</t>
  </si>
  <si>
    <t>Parkirni stupić</t>
  </si>
  <si>
    <t>Vaza</t>
  </si>
  <si>
    <t>2.6.</t>
  </si>
  <si>
    <t>2.7.</t>
  </si>
  <si>
    <t>2.10.</t>
  </si>
  <si>
    <t>2.11.</t>
  </si>
  <si>
    <t>2.12.</t>
  </si>
  <si>
    <t>Dobava i ugradnja podnih keramičkih pločica minimalnih dimenzija 30 x 30 cm, protukliznost minimalno R11 sukladno normi DIN 51130 ili jednakovrijedno. Ugrađene pločice moraju biti bez nedostataka, odnosno odstupanja u boji ili dimenzijama (tzv. I. klasa). Pločice se polažu na prethodno pripremljenu podlogu, ljepljenjem visoko obogaćenim fleksibilnim cementnim ljepilom. Obračun po m2 dobavljenih i ugrađenih keramičkih pločica.</t>
  </si>
  <si>
    <t>BETONSKI, TESARSKI I ZIDARSKI RADOVI</t>
  </si>
  <si>
    <t>BETONSKI, TESARSKI I ZIDARSKI RADOVI - UKUPNO</t>
  </si>
  <si>
    <t>OSTALI POSLOVI</t>
  </si>
  <si>
    <t>OSTALI POSLOVI - UKUPNO</t>
  </si>
  <si>
    <t>km</t>
  </si>
  <si>
    <t>4.2.1.</t>
  </si>
  <si>
    <t>h</t>
  </si>
  <si>
    <t>4.2.2.</t>
  </si>
  <si>
    <t>kg</t>
  </si>
  <si>
    <t>3.5.</t>
  </si>
  <si>
    <t>3.6.</t>
  </si>
  <si>
    <t>3.7.</t>
  </si>
  <si>
    <t>3.8.</t>
  </si>
  <si>
    <t>3.9.</t>
  </si>
  <si>
    <t>3.10.</t>
  </si>
  <si>
    <t>3.11.</t>
  </si>
  <si>
    <t>3.12.</t>
  </si>
  <si>
    <t>3.13.</t>
  </si>
  <si>
    <t>3.14.</t>
  </si>
  <si>
    <t>3.15.</t>
  </si>
  <si>
    <t>3.16.</t>
  </si>
  <si>
    <t>Košarica zapremnine 30 i više litara</t>
  </si>
  <si>
    <t>Predmet nabave: Održavanje javnih površina, javnih zelenih površina te građevina, uređaja i predmeta javne namjene u 2026. godini</t>
  </si>
  <si>
    <t>Uklanjanje postojećeg zida razbijanjem ili rušenjem, bez obzira na vrstu materijala izrade. Obračun po m3 uklonjenog materijala.</t>
  </si>
  <si>
    <t>Strojno zarezivanje asfalta/betona, bez obzira na debljinu sloja. Obračun po m' zarezanog asfalta/betona.</t>
  </si>
  <si>
    <t>Strojno i ručno razbijanje asfalta, bez obzira na debljinu sloja. Obračun po m2 uklonjenog asfalta.</t>
  </si>
  <si>
    <t>Rušenje postojeće konstrukcije pješačkih staza ili sličnih konstrukcija od betona, uključujući sva strojna zasijecanja betona pri rušenju. Obračun po m3 uklonjenog materijala.</t>
  </si>
  <si>
    <t>Dobava, dovoz, razastiranje i planiranje pijeska granulacije 0-4 mm na pješačkim stazama, kanalima i ostalim javnim putevima. Obračun po m3 ugrađenog pijeska.</t>
  </si>
  <si>
    <t>Dobava, dovoz, planiranje i strojno zbijanje tampona granulacije 0-63 mm na pješačkim stazama i ostalim javnim putevima. Obračun po m3 ugrađenog tampona.</t>
  </si>
  <si>
    <t>Doprema i postava na postojeći stup. Obračun po komadu postavljenog znaka/ploče.</t>
  </si>
  <si>
    <t>Nekvalificirani (NKV) radnik</t>
  </si>
  <si>
    <t>Kvalificirani (KV) radnik</t>
  </si>
  <si>
    <t>Razne pripomoći i razni nepredviđeni radovi koji spadaju u kategoriju redovnog održavanja javnih površina, javnih zelenih površina te građevina, uređaja i predmeta javne namjene, isključivo po nalogu Naručitelja. Obračun po radnom satu pojedinačnog radnika.</t>
  </si>
  <si>
    <t>Izvedba cementnog šprica, grube završno zaribane žbuke, na betonskom zidu ili zidu od cigle. Stavka obuhvaća sve radove, transporte i materijal potrebne do potpune gotovosti. Obračun po m2 izvedenog šprica.</t>
  </si>
  <si>
    <t>Dobava, doprema i izrada (montaža) lake pokretne skele. Skelu izvesti prema tehničkim propisima i mjerama zaštite na radu. Zaštiti objekt na kojem se izvode radovi te javnu površinu i prolaznike. Po dovršetku radova potrebno je demontirati skelu, očistiti mjesto rada od svih materijala i vratiti ga u prvobitno stanje. Obračun po m2 montirane skele.</t>
  </si>
  <si>
    <t>Opločenje površine prirodnim kamenim pločama debljine 3-5 cm. Stavka obuhvaća i izradu podloge od kamene kaldrme i tampona te fugiranje finim cementnim mortom. Stavka obuhvaća sve radove, transporte i materijal potrebne do potpune gotovosti. Obračun po m2 izvedenog opločenja.</t>
  </si>
  <si>
    <t>Fino planiranje i profiliranje posteljice +/- 2,00 cm sa strojnim zbijanjem, uključujući dobavu i dovoz potrebnog materijala. Obračun po m2 izvedene posteljice.</t>
  </si>
  <si>
    <t>Popravak i/ili ravnanje komunalne opreme (npr. deformirani znakovi, košarice). Ukoliko izvođač radova ne planira vršiti spomenute radove na lokaciji, u cijenu stavke uračunava sve eventualne dodatne troškove proizašle iz takvog postupanja (npr. prijevoz opreme od/do radionice). Obračun po komadu popravljene odnosno izravnate opreme.</t>
  </si>
  <si>
    <t>Ličenje metalne ograde sa svim predradnjama. U cijenu je uračunata dobava potrebnih materijala, odstranjivanje trusne hrđe i brušenje podloge grubim brusnim papirom metalnih cijevnih elemenata te ličenje ograde. Prije nanošenja završne boje potrebno je nanesti temeljni premaz na bazi vode za bolje pospješivanje prianjanja na metal. Ukoliko izvođač radova ne planira vršiti spomenute radove na lokaciji, u cijenu stavke uračunava sve eventualne dodatne troškove proizašle iz takvog postupanja (npr. prijevoz ograde i druge opreme od/do radionice). Obračun po m' oličene ograde.</t>
  </si>
  <si>
    <t>Struganje postojeće boje sa zidova i stropova. Po dovršetku izvođenja radova očistiti mjesto rada od otpadaka te ga dovesti u prvobitno stanje. Obračun po m2 obrađene površine.</t>
  </si>
  <si>
    <t>Ručni iskop, bez obzira na kategoriju tla, s odbacivanjem materijala u stranu. Obračun po m3 iskopanog materijala.</t>
  </si>
  <si>
    <t>Strojni iskop, bez obzira na kategoriju tla, s odbacivanjem materijala u stranu. Obračun po m3 iskopanog materijala.</t>
  </si>
  <si>
    <t>Dobava, dovoz, razastiranje i planiranje drobljenca (4-8 mm) na pješačkim stazama i ostalim javnim putevima. Obračun po m3 razasutog drobljenca.</t>
  </si>
  <si>
    <t>Dobava, dovoz, planiranje i strojno zbijanje jalovine na pješačkim stazama i ostalim javnim putevima. Obračun po m3 ugrađene jalovine.</t>
  </si>
  <si>
    <t>Prijevoz opreme i materijala za potrebe Naručitelja. Stavka se vrši isključivo po nalogu Naručitelja, za poslove koji nisu obuhvaćeni nekom od stavaka ovog Troškovnika. Obračun po duljini relacije, iskazanoj u kilometrima.</t>
  </si>
  <si>
    <t>Uklanjanje/demontaža komunalne opreme, uključujući odvoz i pohranu u skladišne prostore Naručitelja. Obračun po komadu uklonjene/demontirane opreme.</t>
  </si>
  <si>
    <t>3.2.1.</t>
  </si>
  <si>
    <t>3.2.2.</t>
  </si>
  <si>
    <t>3.2.3.</t>
  </si>
  <si>
    <t>Beton C25/30</t>
  </si>
  <si>
    <t>Oplata</t>
  </si>
  <si>
    <t>Armatura</t>
  </si>
  <si>
    <t>3.3.1.</t>
  </si>
  <si>
    <t>3.3.2.</t>
  </si>
  <si>
    <t>3.3.3.</t>
  </si>
  <si>
    <t>3.4.1.</t>
  </si>
  <si>
    <t>3.4.2.</t>
  </si>
  <si>
    <t>3.4.3.</t>
  </si>
  <si>
    <t>Izvedba zida od lomljenog, minimalno obrađenog kamena u cementnom mortu u omjeru 1:3. Zid s jednim licem. Fugiranje finim mortom. Fuge upuštene, širine najviše 3 cm. Debljina zida do 50 cm. Stavka obuhvaća sve radove, transporte i materijal potrebne do potpune gotovosti. Obračun po m2 izvedenog zida.</t>
  </si>
  <si>
    <t>Izvedba zaglađene betonske kape zida u daščanoj oplati. Debljina kape 3 cm, okvirna širina kape 40 cm, bridovi skošeni pod kutom od 45º. Stavka obuhvaća sve radove, transporte i materijal potrebne do potpune gotovosti. Obračun po m' izvedene kape zida.</t>
  </si>
  <si>
    <t>Fugiranje kamenih zidova finim cementnim mortom u omjeru 1:2, uz prethodno čišćenje fuga. Stavka obuhvaća sve radove, transporte i materijal potrebne do potpune gotovosti. Obračun po m2 obrađene površine zida.</t>
  </si>
  <si>
    <t>Izvedba rigola. Stavka obuhvaća iskop terena dimenzija 50 x 30 cm te ugradnju lomljenih prirodnih kamenih ploča u svježu betonsku podlogu. Fugiranje finim cementnim mortom. Uzdužno obostrano izrađen rub slobodne visine cca. 5 cm od kamenih ploča debljine 5 cm. Stavka obuhvaća sve radove, transporte i materijal potrebne do potpune gotovosti. Obračun po m' izvedenog rigola.</t>
  </si>
  <si>
    <t>Izvedba stepeništa u daščanoj oplati na pripremljenoj podlozi, betonom klase C 20/25. Stavka obuhvaća sve radove, transporte i materijal potrebne do potpune gotovosti. Obračun po m2 izvedene površine stepeništa.</t>
  </si>
  <si>
    <t>Dobava, doprema i ugradnja slivničke rešetke. Obačun po komadu dobavljene i ugrađene rešetke.</t>
  </si>
  <si>
    <t>Utovar, odvoz te zbrinjavanje otpada i materijala nastalih u sklopu izvođenja radova iz stavaka 1.1. - 1.6. ovog Troškovnika. Kod iskopa obračunavati isključivo zbrinjavanje viška materijala, ne uključujući količine koje su korištenje za zatrpavanje iskopa. Otpad i materijal je potrebno odvesti i zbrinuti na deponiju sukladno važećim zakonima i propisima, bez obzira na udaljenost. Osiguranje adekvatnog deponija odgovornost je izvođača radova. Obračun po m3 zbrinutog materijala.</t>
  </si>
  <si>
    <t>Doprema i postava prometnih znakova, putokaza, obavjesnih ploča i slične opreme uz javne površine. U jediničnu cijenu svake stavke uračunati troškove prijevoza opreme od polazišne točke do lokacije postave. Polazišna točka može biti bilo koja lokacija na administrativnom području općine Omišalj, a u pravilu su to skladišni prostori Naručitelja. Dobava opreme obveza je Naručitelja te se ne uračunava u jediničnu cijenu stavke.</t>
  </si>
  <si>
    <t>Doprema i postava s ugradnjom stupa, uključujući izvedbu dgovarajućeg betonskog temelja za ugradnju stupa. Obračun po komadu postavljenog znaka/ploče s pripadajućim stupom.</t>
  </si>
  <si>
    <t>Prometni znak, putokaz, obavijesna ploča i slična oprema, zajedno s pripadajućim stupom</t>
  </si>
  <si>
    <t>Doprema i montaža komunalne opreme, uključujući sve potrebne radove i radnje potrebne za stavljanje opreme u stanje pune funkcionalnosti (betoniranje temelja, učvrščivanje čeličnim tiplama i sl.). U jediničnu cijenu svake stavke uračunati troškove prijevoza opreme od polazišne točke do lokacije postave. Polazišna točka može biti bilo koja lokacija na administrativnom području općine Omišalj, a u pravilu su to skladišni prostori Naručitelja. Dobava opreme obveza je Naručitelja te se ne uračunava u jediničnu cijenu stavke. Obračun po komadu montirane opreme.</t>
  </si>
  <si>
    <t>Farbanje betonskih vaza bojom na osnovi akrilatne vodene disperzije za zaštitu i dekoraciju unutarnjih i vanjskih betonskih površina. Ukoliko izvođač radova ne planira vršiti spomenute radove na lokaciji, u cijenu stavke uračunava sve eventualne dodatne troškove proizašle iz takvog postupanja (npr. prijevoz vaza od/do radionice). Obračun po komadu ofarbane vaze.</t>
  </si>
  <si>
    <t>Farbanje betonskih gljiva bojom na osnovi akrilatne vodene disperzije, za zaštitu i dekoraciju unutarnjih i vanjskih betonskih površina. Ukoliko izvođač radova ne planira vršiti spomenute radove na lokaciji, u cijenu stavke uračunava sve eventualne dodatne troškove proizašle iz takvog postupanja (npr. prijevoz gljiva od/do radionice). Obračun po komadu ofarbane betonske gljive.</t>
  </si>
  <si>
    <t>Zaglađivanje zidova masom za gletanje i priprema za ličenje. Po dovršetku izvođenja radova očistiti mjesto rada od otpadaka te ga dovesti u prvobitno stanje. Obračun po m2 obrađene površine.</t>
  </si>
  <si>
    <t>Priprema i ličenje zidova i stropova disperznom (perivom-fasadnom) bojom u jednom svjetlom tonu po izboru Naručitelja. Stavkom je predviđeno nanošenje dva sloja boje. Stavka obuhvaća i sve potrebne radove i materijal na zaštiti podova i stolarije od mehaničkih oštećenja prije završnog ličenja. Po dovršetku izvođenja radova očistiti mjesto rada od otpadaka te ga dovesti u prvobitno stanje. Obračun po m2 obrađene površine.</t>
  </si>
  <si>
    <t>Izvedba armiranobetonskog zida betonom klase C25/30, izvan temelja. Stavkom su dodatno obuhvaćeni svi radovi na izradi, postavi, održavanju, skidanju, premještanju i čišćenju svih potrebnih oplata. U cijeni oplate sadržana su sva potrebna podupiranja. Stavkom su obuhvaćeni i dobava, doprema, rezanje, savijanje, vezivanje i postavljanje potrebne armature. Armatura se veže paljenom žicom. Stavka obuhvaća sve radove, transporte i materijal potrebne do potpune gotovosti, uključivo i njegu betona. Obračun po m3 ugrađenog betona, m2 montirane oplate te kg ugrađene armature.</t>
  </si>
  <si>
    <t>Izvedba armiranobetonskog temelja zida betonom klase C25/30. Stavkom su dodatno obuhvaćeni svi radovi na izradi, postavi, održavanju, skidanju, premještanju i čišćenju svih potrebnih oplata. U cijeni oplate sadržana su sva potrebna podupiranja. Stavkom su obuhvaćeni i dobava, doprema, rezanje, savijanje, vezivanje i postavljanje potrebne armature. Armatura se veže paljenom žicom. Stavka obuhvaća sve radove, transporte i materijal potrebne do potpune gotovosti, uključivo i njegu betona. Obračun po m3 ugrađenog betona, m2 montirane oplate te kg ugrađene armature.</t>
  </si>
  <si>
    <t>Izvedba suhozida. Stavka obuhvaća sve radove, transporte i materijal potrebne do potpune gotovosti. Obračun po m3 izvedenog suhozida.</t>
  </si>
  <si>
    <t>Utiskivanje u svježu betonsku podlogu kamenih oblutaka cca. 8 cm na međusobnom razmaku do 1 cm. Izvedba betonske podloge obračunava se u stavkama 3.4. i 3.5. ovog Troškovnika. Stavka obuhvaća sve radove, transporte i materijal potrebne do potpune gotovosti. Obračun po m2 izvedene površine.</t>
  </si>
  <si>
    <t>3.13.1.</t>
  </si>
  <si>
    <t>3.13.2.</t>
  </si>
  <si>
    <t>Doprema i ugradnja betonskih opločnika, uz fugiranje. Obračun po m2 izvedenog opločenja.</t>
  </si>
  <si>
    <t>Betonski opločnici prethodno dobavljeni od strane Naručitelja</t>
  </si>
  <si>
    <t>Betonski opločnici dobavljeni od strane izvođača radova</t>
  </si>
  <si>
    <t>Parkovni betonski rubnjaci, dimenzija pojedinačnog rubnjaka 8/20</t>
  </si>
  <si>
    <t>Cestovni betonski rubnjaci, dimenzija pojedinačnog rubnjaka 15/20</t>
  </si>
  <si>
    <t>Dobava, doprema i ugradnja betonskih rubnjaka, uključujući iskop i betoniranje temelja betonom klase C 20/25. Stavka obuhvaća sve radove, transporte i materijal potrebne do potpune gotovosti. Obračun po m' ugrađenog rubnjaka.</t>
  </si>
  <si>
    <t>Evidencijski broj nabave: 140/25</t>
  </si>
  <si>
    <t>Izvedba armiranobetonske ploče debljine do 15 cm, betonom klase C25/30. Stavkom su dodatno obuhvaćeni svi radovi na izradi, postavi, održavanju, skidanju, premještanju i čišćenju svih potrebnih oplata. U cijeni oplate sadržana su sva potrebna podupiranja. Stavkom su obuhvaćeni i dobava, doprema, rezanje, savijanje, vezivanje i postavljanje potrebne armature. Armatura se veže paljenom žicom. Stavka obuhvaća sve radove, transporte i materijal potrebne do potpune gotovosti, uključivo i njegu betona. Obračun po m3 ugrađenog betona, m2 montirane oplate te kg ugrađene armature.</t>
  </si>
  <si>
    <t>3.12.1.</t>
  </si>
  <si>
    <t>3.12.2.</t>
  </si>
  <si>
    <t>Popunjavaju se samo polja označena svijetlo plavom bojom, i to jediničnim cijenama bez PDV-a. Molimo ponuditelje da ne mijenjaju preostala polja. Naručitelj je u obrazac ubacio odgovarajuće formule za izračun cijene.
Ukoliko je ponuđena cijena nula, odnosno ponuditelj stavku nudi besplatno obvezan je u polje predviđeno za upis cijene iste upisati iznos od 0,00 EUR (nula eura). Sve stavke troškovnika moraju biti popunjene.
Ukoliko ponuditelj nije u sustavu PDV-a, u rekapitulaciji pod stavkom "PDV (25%)" upisuje nulu (0). Za ponuditelje u sustavu PDV-a ova stavka će se automatski izračunati i nema potrebe za upisivanjem ičega.
OPĆINA OMIŠALJ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</si>
</sst>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quot;   &quot;"/>
    <numFmt numFmtId="165" formatCode="&quot; &quot;#,##0.00&quot; &quot;;&quot;-&quot;#,##0.00&quot; &quot;;&quot; -&quot;00&quot; &quot;;&quot; &quot;@&quot; &quot;"/>
    <numFmt numFmtId="166" formatCode="&quot; &quot;#,##0.00&quot; &quot;[$kn]&quot; &quot;;&quot;-&quot;#,##0.00&quot; &quot;[$kn]&quot; &quot;;&quot; -&quot;00&quot; &quot;[$kn]&quot; &quot;;&quot; &quot;@&quot; &quot;"/>
    <numFmt numFmtId="167" formatCode="#,##0.00\ [$€-1]"/>
    <numFmt numFmtId="168" formatCode="&quot; &quot;#,##0.00&quot;    &quot;;&quot;-&quot;#,##0.00&quot;    &quot;;&quot; -&quot;00&quot;    &quot;;&quot; &quot;@&quot; &quot;"/>
    <numFmt numFmtId="169" formatCode="_-* #,##0.00\ _k_n_-;\-* #,##0.00\ _k_n_-;_-* &quot;-&quot;??\ _k_n_-;_-@_-"/>
  </numFmts>
  <fonts count="15">
    <font>
      <sz val="11"/>
      <color rgb="FF000000"/>
      <name val="Calibri"/>
      <family val="2"/>
      <charset val="238"/>
    </font>
    <font>
      <sz val="11"/>
      <color rgb="FF000000"/>
      <name val="Calibri"/>
      <family val="2"/>
      <charset val="238"/>
    </font>
    <font>
      <sz val="14"/>
      <color rgb="FF000000"/>
      <name val="Times New Roman"/>
      <family val="1"/>
      <charset val="238"/>
    </font>
    <font>
      <b/>
      <sz val="16"/>
      <color rgb="FF000000"/>
      <name val="Times New Roman"/>
      <family val="1"/>
      <charset val="238"/>
    </font>
    <font>
      <b/>
      <sz val="12"/>
      <color rgb="FF000000"/>
      <name val="Times New Roman"/>
      <family val="1"/>
      <charset val="238"/>
    </font>
    <font>
      <sz val="12"/>
      <color rgb="FF000000"/>
      <name val="Times New Roman"/>
      <family val="1"/>
      <charset val="238"/>
    </font>
    <font>
      <sz val="8"/>
      <name val="Calibri"/>
      <family val="2"/>
      <charset val="238"/>
    </font>
    <font>
      <sz val="11"/>
      <color rgb="FF000000"/>
      <name val="Times New Roman"/>
      <family val="1"/>
      <charset val="238"/>
    </font>
    <font>
      <sz val="10"/>
      <color rgb="FF000000"/>
      <name val="Arial"/>
      <family val="2"/>
      <charset val="238"/>
    </font>
    <font>
      <sz val="11"/>
      <color rgb="FF000000"/>
      <name val="Calibri"/>
      <family val="2"/>
    </font>
    <font>
      <b/>
      <sz val="11"/>
      <color rgb="FF000000"/>
      <name val="Times New Roman"/>
      <family val="1"/>
      <charset val="238"/>
    </font>
    <font>
      <b/>
      <sz val="10"/>
      <color rgb="FF000000"/>
      <name val="Times New Roman"/>
      <family val="1"/>
      <charset val="238"/>
    </font>
    <font>
      <sz val="10"/>
      <color rgb="FF000000"/>
      <name val="Times New Roman"/>
      <family val="1"/>
      <charset val="238"/>
    </font>
    <font>
      <sz val="12"/>
      <color rgb="FF000000"/>
      <name val="Arial"/>
      <family val="2"/>
      <charset val="238"/>
    </font>
    <font>
      <sz val="10"/>
      <color rgb="FF000000"/>
      <name val="ISOCPEUR"/>
      <family val="2"/>
    </font>
  </fonts>
  <fills count="7">
    <fill>
      <patternFill patternType="none"/>
    </fill>
    <fill>
      <patternFill patternType="gray125"/>
    </fill>
    <fill>
      <patternFill patternType="solid">
        <fgColor rgb="FFBFBFBF"/>
        <bgColor rgb="FFBFBFBF"/>
      </patternFill>
    </fill>
    <fill>
      <patternFill patternType="solid">
        <fgColor rgb="FFD9D9D9"/>
        <bgColor rgb="FFD9D9D9"/>
      </patternFill>
    </fill>
    <fill>
      <patternFill patternType="solid">
        <fgColor theme="8" tint="0.59999389629810485"/>
        <bgColor indexed="64"/>
      </patternFill>
    </fill>
    <fill>
      <patternFill patternType="solid">
        <fgColor theme="0" tint="-0.499984740745262"/>
        <bgColor indexed="64"/>
      </patternFill>
    </fill>
    <fill>
      <patternFill patternType="solid">
        <fgColor theme="0" tint="-0.499984740745262"/>
        <bgColor rgb="FFA6A6A6"/>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double">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s>
  <cellStyleXfs count="7">
    <xf numFmtId="0" fontId="0" fillId="0" borderId="0"/>
    <xf numFmtId="165" fontId="1" fillId="0" borderId="0" applyFont="0" applyFill="0" applyBorder="0" applyAlignment="0" applyProtection="0"/>
    <xf numFmtId="166" fontId="1" fillId="0" borderId="0" applyFont="0" applyFill="0" applyBorder="0" applyAlignment="0" applyProtection="0"/>
    <xf numFmtId="0" fontId="9" fillId="0" borderId="0"/>
    <xf numFmtId="168" fontId="9" fillId="0" borderId="0" applyFont="0" applyFill="0" applyBorder="0" applyAlignment="0" applyProtection="0"/>
    <xf numFmtId="169" fontId="9" fillId="0" borderId="0" applyFont="0" applyFill="0" applyBorder="0" applyAlignment="0" applyProtection="0"/>
    <xf numFmtId="0" fontId="14" fillId="0" borderId="0" applyNumberFormat="0" applyBorder="0" applyProtection="0"/>
  </cellStyleXfs>
  <cellXfs count="70">
    <xf numFmtId="0" fontId="0" fillId="0" borderId="0" xfId="0"/>
    <xf numFmtId="0" fontId="2" fillId="0" borderId="0" xfId="0" applyFont="1"/>
    <xf numFmtId="167" fontId="12" fillId="4" borderId="4" xfId="0" applyNumberFormat="1" applyFont="1" applyFill="1" applyBorder="1" applyAlignment="1" applyProtection="1">
      <alignment horizontal="center" vertical="center" wrapText="1"/>
      <protection locked="0"/>
    </xf>
    <xf numFmtId="167" fontId="12" fillId="0" borderId="4" xfId="1" applyNumberFormat="1" applyFont="1" applyBorder="1" applyAlignment="1" applyProtection="1">
      <alignment horizontal="center" vertical="center"/>
    </xf>
    <xf numFmtId="167" fontId="11" fillId="2" borderId="1" xfId="1" applyNumberFormat="1" applyFont="1" applyFill="1" applyBorder="1" applyAlignment="1" applyProtection="1">
      <alignment horizontal="center" vertical="center"/>
    </xf>
    <xf numFmtId="167" fontId="12" fillId="0" borderId="2" xfId="1" applyNumberFormat="1" applyFont="1" applyBorder="1" applyAlignment="1" applyProtection="1">
      <alignment horizontal="center" vertical="center"/>
    </xf>
    <xf numFmtId="4" fontId="4" fillId="6" borderId="7" xfId="1" applyNumberFormat="1" applyFont="1" applyFill="1" applyBorder="1" applyAlignment="1" applyProtection="1">
      <alignment vertical="center"/>
    </xf>
    <xf numFmtId="4" fontId="4" fillId="6" borderId="2" xfId="1" applyNumberFormat="1" applyFont="1" applyFill="1" applyBorder="1" applyAlignment="1" applyProtection="1">
      <alignment horizontal="center" vertical="center"/>
    </xf>
    <xf numFmtId="167" fontId="4" fillId="3" borderId="1" xfId="2" applyNumberFormat="1" applyFont="1" applyFill="1" applyBorder="1" applyAlignment="1" applyProtection="1">
      <alignment horizontal="center" vertical="center"/>
    </xf>
    <xf numFmtId="4" fontId="4" fillId="3" borderId="1" xfId="1" applyNumberFormat="1" applyFont="1" applyFill="1" applyBorder="1" applyAlignment="1" applyProtection="1">
      <alignment horizontal="center" vertical="center"/>
    </xf>
    <xf numFmtId="167" fontId="4" fillId="5" borderId="1" xfId="2" applyNumberFormat="1" applyFont="1" applyFill="1" applyBorder="1" applyAlignment="1" applyProtection="1">
      <alignment horizontal="center" vertical="center"/>
    </xf>
    <xf numFmtId="167" fontId="12" fillId="4" borderId="2" xfId="0" applyNumberFormat="1" applyFont="1" applyFill="1" applyBorder="1" applyAlignment="1" applyProtection="1">
      <alignment horizontal="center" vertical="center" wrapText="1"/>
      <protection locked="0"/>
    </xf>
    <xf numFmtId="167" fontId="4" fillId="5" borderId="1" xfId="2"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horizontal="center"/>
      <protection locked="0"/>
    </xf>
    <xf numFmtId="0" fontId="2" fillId="0" borderId="0" xfId="0" applyFont="1" applyAlignment="1">
      <alignment horizontal="left" vertical="center" wrapText="1"/>
    </xf>
    <xf numFmtId="0" fontId="7" fillId="0" borderId="0" xfId="0" applyFont="1" applyAlignment="1" applyProtection="1">
      <alignment horizontal="center"/>
      <protection locked="0"/>
    </xf>
    <xf numFmtId="4" fontId="4" fillId="3" borderId="1" xfId="1" applyNumberFormat="1" applyFont="1" applyFill="1" applyBorder="1" applyAlignment="1" applyProtection="1">
      <alignment horizontal="left" vertical="center" wrapText="1" indent="1"/>
    </xf>
    <xf numFmtId="0" fontId="10" fillId="0" borderId="0" xfId="0" applyFont="1" applyAlignment="1" applyProtection="1">
      <alignment horizontal="left"/>
      <protection locked="0"/>
    </xf>
    <xf numFmtId="0" fontId="3" fillId="0" borderId="0" xfId="0" applyFont="1" applyAlignment="1" applyProtection="1">
      <alignment horizontal="center" vertical="center"/>
    </xf>
    <xf numFmtId="0" fontId="7" fillId="0" borderId="0" xfId="0" applyFont="1" applyProtection="1"/>
    <xf numFmtId="164" fontId="4" fillId="0" borderId="0" xfId="0" applyNumberFormat="1" applyFont="1" applyAlignment="1" applyProtection="1">
      <alignment horizontal="center" vertical="center"/>
    </xf>
    <xf numFmtId="0" fontId="5" fillId="0" borderId="0" xfId="0" applyFont="1" applyProtection="1"/>
    <xf numFmtId="0" fontId="4" fillId="0" borderId="0" xfId="0" applyFont="1" applyAlignment="1" applyProtection="1">
      <alignment horizontal="left" vertical="center" wrapText="1"/>
    </xf>
    <xf numFmtId="0" fontId="4" fillId="0" borderId="0" xfId="0" applyFont="1" applyFill="1" applyAlignment="1" applyProtection="1">
      <alignment horizontal="left" vertical="center"/>
    </xf>
    <xf numFmtId="0" fontId="5" fillId="0" borderId="8" xfId="0" applyFont="1" applyBorder="1" applyAlignment="1" applyProtection="1">
      <alignment horizontal="center"/>
    </xf>
    <xf numFmtId="0" fontId="11" fillId="5" borderId="9" xfId="0" applyFont="1" applyFill="1" applyBorder="1" applyAlignment="1" applyProtection="1">
      <alignment horizontal="center" vertical="center" wrapText="1"/>
    </xf>
    <xf numFmtId="4" fontId="11" fillId="5" borderId="9" xfId="0" applyNumberFormat="1" applyFont="1" applyFill="1" applyBorder="1" applyAlignment="1" applyProtection="1">
      <alignment horizontal="center" vertical="center" wrapText="1"/>
    </xf>
    <xf numFmtId="4" fontId="11" fillId="5" borderId="9" xfId="0"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wrapText="1" indent="1"/>
    </xf>
    <xf numFmtId="0" fontId="11" fillId="2" borderId="2" xfId="0" applyFont="1" applyFill="1" applyBorder="1" applyAlignment="1" applyProtection="1">
      <alignment horizontal="center" vertical="center" wrapText="1"/>
    </xf>
    <xf numFmtId="4" fontId="11" fillId="2" borderId="2" xfId="0" applyNumberFormat="1" applyFont="1" applyFill="1" applyBorder="1" applyAlignment="1" applyProtection="1">
      <alignment horizontal="center" vertical="center" wrapText="1"/>
    </xf>
    <xf numFmtId="4" fontId="11" fillId="2" borderId="2" xfId="0" applyNumberFormat="1" applyFont="1" applyFill="1" applyBorder="1" applyAlignment="1" applyProtection="1">
      <alignment horizontal="center" vertical="center"/>
    </xf>
    <xf numFmtId="0" fontId="12" fillId="0" borderId="0" xfId="0" applyFont="1" applyProtection="1"/>
    <xf numFmtId="0" fontId="12" fillId="0" borderId="3" xfId="0" applyFont="1" applyBorder="1" applyAlignment="1" applyProtection="1">
      <alignment horizontal="center" vertical="center"/>
    </xf>
    <xf numFmtId="0" fontId="12" fillId="0" borderId="4" xfId="0" applyFont="1" applyBorder="1" applyAlignment="1" applyProtection="1">
      <alignment horizontal="left" vertical="center" wrapText="1" indent="1"/>
    </xf>
    <xf numFmtId="0" fontId="12" fillId="0" borderId="4" xfId="0" applyFont="1" applyBorder="1" applyAlignment="1" applyProtection="1">
      <alignment horizontal="center" vertical="center"/>
    </xf>
    <xf numFmtId="4" fontId="12" fillId="0" borderId="4"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2" xfId="0" applyFont="1" applyBorder="1" applyAlignment="1" applyProtection="1">
      <alignment horizontal="left" vertical="center" wrapText="1" indent="1"/>
    </xf>
    <xf numFmtId="0" fontId="12" fillId="0" borderId="2" xfId="0" applyFont="1" applyBorder="1" applyAlignment="1" applyProtection="1">
      <alignment horizontal="center" vertical="center"/>
    </xf>
    <xf numFmtId="4" fontId="12" fillId="0" borderId="2" xfId="0" applyNumberFormat="1" applyFont="1" applyBorder="1" applyAlignment="1" applyProtection="1">
      <alignment horizontal="center" vertical="center"/>
    </xf>
    <xf numFmtId="0" fontId="11" fillId="2" borderId="5" xfId="0" applyFont="1" applyFill="1" applyBorder="1" applyAlignment="1" applyProtection="1">
      <alignment horizontal="left" vertical="center" indent="1"/>
    </xf>
    <xf numFmtId="0" fontId="11" fillId="2" borderId="6" xfId="0" applyFont="1" applyFill="1" applyBorder="1" applyAlignment="1" applyProtection="1">
      <alignment horizontal="left" vertical="center" indent="1"/>
    </xf>
    <xf numFmtId="0" fontId="12" fillId="0" borderId="0" xfId="0" applyFont="1" applyAlignment="1" applyProtection="1">
      <alignment wrapText="1"/>
    </xf>
    <xf numFmtId="4" fontId="12" fillId="0" borderId="0" xfId="0" applyNumberFormat="1" applyFont="1" applyAlignment="1" applyProtection="1">
      <alignment horizontal="center" vertical="top"/>
    </xf>
    <xf numFmtId="0" fontId="11" fillId="2" borderId="6" xfId="0" applyFont="1" applyFill="1" applyBorder="1" applyAlignment="1" applyProtection="1">
      <alignment horizontal="left" vertical="center" wrapText="1" indent="1"/>
    </xf>
    <xf numFmtId="0" fontId="11" fillId="2" borderId="7" xfId="0" applyFont="1" applyFill="1" applyBorder="1" applyAlignment="1" applyProtection="1">
      <alignment horizontal="left" vertical="center" wrapText="1" indent="1"/>
    </xf>
    <xf numFmtId="0" fontId="11" fillId="2" borderId="2" xfId="0" applyFont="1" applyFill="1" applyBorder="1" applyAlignment="1" applyProtection="1">
      <alignment horizontal="left" vertical="center" wrapText="1" inden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49" fontId="12" fillId="0" borderId="1"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0" fontId="8" fillId="0" borderId="0" xfId="0" applyFont="1" applyProtection="1"/>
    <xf numFmtId="16" fontId="12" fillId="0" borderId="3" xfId="0" applyNumberFormat="1" applyFont="1" applyBorder="1" applyAlignment="1" applyProtection="1">
      <alignment horizontal="center" vertical="center"/>
    </xf>
    <xf numFmtId="14" fontId="12" fillId="0" borderId="3" xfId="0" applyNumberFormat="1" applyFont="1" applyBorder="1" applyAlignment="1" applyProtection="1">
      <alignment horizontal="center" vertical="center"/>
    </xf>
    <xf numFmtId="0" fontId="4" fillId="6" borderId="6" xfId="0" applyFont="1" applyFill="1" applyBorder="1" applyAlignment="1" applyProtection="1">
      <alignment horizontal="center" vertical="center"/>
    </xf>
    <xf numFmtId="0" fontId="4" fillId="6" borderId="7" xfId="0" applyFont="1" applyFill="1" applyBorder="1" applyAlignment="1" applyProtection="1">
      <alignment horizontal="left" vertical="center" wrapText="1" indent="1"/>
    </xf>
    <xf numFmtId="0" fontId="4" fillId="6" borderId="7" xfId="0" applyFont="1" applyFill="1" applyBorder="1" applyAlignment="1" applyProtection="1">
      <alignment horizontal="center" vertical="center" wrapText="1"/>
    </xf>
    <xf numFmtId="0" fontId="4" fillId="6" borderId="7" xfId="0" applyFont="1" applyFill="1" applyBorder="1" applyAlignment="1" applyProtection="1">
      <alignment horizontal="center" vertical="center"/>
    </xf>
    <xf numFmtId="0" fontId="13" fillId="0" borderId="0" xfId="0" applyFont="1" applyProtection="1"/>
    <xf numFmtId="0" fontId="4" fillId="3"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indent="1"/>
    </xf>
    <xf numFmtId="0" fontId="4" fillId="5" borderId="1" xfId="0" applyFont="1" applyFill="1" applyBorder="1" applyAlignment="1" applyProtection="1">
      <alignment horizontal="left" vertical="center" wrapText="1" indent="1"/>
    </xf>
    <xf numFmtId="0" fontId="7" fillId="0" borderId="0" xfId="0" applyFont="1" applyAlignment="1" applyProtection="1">
      <alignment wrapText="1"/>
    </xf>
    <xf numFmtId="4" fontId="7" fillId="0" borderId="0" xfId="0" applyNumberFormat="1" applyFont="1" applyAlignment="1" applyProtection="1">
      <alignment horizontal="center" vertical="top"/>
    </xf>
    <xf numFmtId="0" fontId="7" fillId="0" borderId="0" xfId="0" applyFont="1" applyAlignment="1" applyProtection="1">
      <alignment horizontal="center"/>
    </xf>
    <xf numFmtId="0" fontId="7" fillId="0" borderId="0" xfId="0" applyFont="1" applyAlignment="1" applyProtection="1">
      <alignment horizontal="right" wrapText="1"/>
    </xf>
  </cellXfs>
  <cellStyles count="7">
    <cellStyle name="Comma" xfId="1" builtinId="3" customBuiltin="1"/>
    <cellStyle name="Comma 2" xfId="4" xr:uid="{A1C23E06-ABEA-4680-84F0-4BC52E925EBF}"/>
    <cellStyle name="Comma 3" xfId="5" xr:uid="{B673E239-C0A5-45BC-93A8-0057E89409BC}"/>
    <cellStyle name="Currency" xfId="2" builtinId="4" customBuiltin="1"/>
    <cellStyle name="Normal" xfId="0" builtinId="0" customBuiltin="1"/>
    <cellStyle name="Normal 10" xfId="6" xr:uid="{2FFDD7FD-22D5-4D09-8BBA-E425CF6D783C}"/>
    <cellStyle name="Normal 3" xfId="3" xr:uid="{D5CB708F-5ECB-4809-9FAA-B173C3BA26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D7438-C51E-4E8C-8C02-A659A34ABA6B}">
  <dimension ref="A1:H3"/>
  <sheetViews>
    <sheetView workbookViewId="0">
      <selection sqref="A1:H1"/>
    </sheetView>
  </sheetViews>
  <sheetFormatPr defaultRowHeight="15"/>
  <cols>
    <col min="8" max="8" width="18.42578125" customWidth="1"/>
  </cols>
  <sheetData>
    <row r="1" spans="1:8" ht="256.5" customHeight="1">
      <c r="A1" s="15" t="s">
        <v>174</v>
      </c>
      <c r="B1" s="15"/>
      <c r="C1" s="15"/>
      <c r="D1" s="15"/>
      <c r="E1" s="15"/>
      <c r="F1" s="15"/>
      <c r="G1" s="15"/>
      <c r="H1" s="15"/>
    </row>
    <row r="3" spans="1:8" ht="18.75">
      <c r="A3" s="1"/>
      <c r="B3" s="1"/>
      <c r="C3" s="1"/>
      <c r="D3" s="1"/>
      <c r="E3" s="1"/>
      <c r="F3" s="1"/>
      <c r="G3" s="1"/>
      <c r="H3" s="1"/>
    </row>
  </sheetData>
  <mergeCells count="1">
    <mergeCell ref="A1:H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1"/>
  <sheetViews>
    <sheetView tabSelected="1" view="pageBreakPreview" zoomScale="145" zoomScaleNormal="115" zoomScaleSheetLayoutView="145" workbookViewId="0">
      <selection sqref="A1:F1"/>
    </sheetView>
  </sheetViews>
  <sheetFormatPr defaultColWidth="8.140625" defaultRowHeight="15"/>
  <cols>
    <col min="1" max="1" width="7" style="20" customWidth="1"/>
    <col min="2" max="2" width="35.5703125" style="66" customWidth="1"/>
    <col min="3" max="3" width="9.42578125" style="20" customWidth="1"/>
    <col min="4" max="4" width="9.140625" style="20" customWidth="1"/>
    <col min="5" max="5" width="11.85546875" style="68" customWidth="1"/>
    <col min="6" max="6" width="13.85546875" style="68" customWidth="1"/>
    <col min="7" max="7" width="8.140625" style="20" customWidth="1"/>
    <col min="8" max="16384" width="8.140625" style="20"/>
  </cols>
  <sheetData>
    <row r="1" spans="1:6" ht="20.25">
      <c r="A1" s="19" t="s">
        <v>0</v>
      </c>
      <c r="B1" s="19"/>
      <c r="C1" s="19"/>
      <c r="D1" s="19"/>
      <c r="E1" s="19"/>
      <c r="F1" s="19"/>
    </row>
    <row r="2" spans="1:6" s="22" customFormat="1" ht="15.75">
      <c r="A2" s="21"/>
      <c r="B2" s="21"/>
      <c r="C2" s="21"/>
      <c r="D2" s="21"/>
      <c r="E2" s="21"/>
      <c r="F2" s="21"/>
    </row>
    <row r="3" spans="1:6" s="22" customFormat="1" ht="31.5" customHeight="1">
      <c r="A3" s="23" t="s">
        <v>107</v>
      </c>
      <c r="B3" s="23"/>
      <c r="C3" s="23"/>
      <c r="D3" s="23"/>
      <c r="E3" s="23"/>
      <c r="F3" s="23"/>
    </row>
    <row r="4" spans="1:6" s="22" customFormat="1" ht="15.75">
      <c r="A4" s="24" t="s">
        <v>170</v>
      </c>
      <c r="B4" s="24"/>
      <c r="C4" s="24"/>
      <c r="D4" s="24"/>
      <c r="E4" s="24"/>
      <c r="F4" s="24"/>
    </row>
    <row r="5" spans="1:6" s="22" customFormat="1" ht="16.5" thickBot="1">
      <c r="A5" s="25"/>
      <c r="B5" s="25"/>
      <c r="C5" s="25"/>
      <c r="D5" s="25"/>
      <c r="E5" s="25"/>
      <c r="F5" s="25"/>
    </row>
    <row r="6" spans="1:6" s="22" customFormat="1" ht="30.75" customHeight="1" thickBot="1">
      <c r="A6" s="26" t="s">
        <v>1</v>
      </c>
      <c r="B6" s="26" t="s">
        <v>2</v>
      </c>
      <c r="C6" s="26" t="s">
        <v>3</v>
      </c>
      <c r="D6" s="26" t="s">
        <v>5</v>
      </c>
      <c r="E6" s="27" t="s">
        <v>4</v>
      </c>
      <c r="F6" s="28" t="s">
        <v>6</v>
      </c>
    </row>
    <row r="7" spans="1:6" s="34" customFormat="1" ht="24" customHeight="1" thickBot="1">
      <c r="A7" s="29" t="s">
        <v>17</v>
      </c>
      <c r="B7" s="30" t="s">
        <v>33</v>
      </c>
      <c r="C7" s="31"/>
      <c r="D7" s="31"/>
      <c r="E7" s="32"/>
      <c r="F7" s="33"/>
    </row>
    <row r="8" spans="1:6" s="22" customFormat="1" ht="39.75" customHeight="1" thickBot="1">
      <c r="A8" s="35" t="s">
        <v>22</v>
      </c>
      <c r="B8" s="36" t="s">
        <v>125</v>
      </c>
      <c r="C8" s="37" t="s">
        <v>38</v>
      </c>
      <c r="D8" s="38">
        <v>20</v>
      </c>
      <c r="E8" s="2"/>
      <c r="F8" s="3">
        <f>D8*ROUND(E8,2)</f>
        <v>0</v>
      </c>
    </row>
    <row r="9" spans="1:6" s="22" customFormat="1" ht="40.5" customHeight="1" thickBot="1">
      <c r="A9" s="35" t="s">
        <v>35</v>
      </c>
      <c r="B9" s="36" t="s">
        <v>126</v>
      </c>
      <c r="C9" s="37" t="s">
        <v>38</v>
      </c>
      <c r="D9" s="38">
        <v>50</v>
      </c>
      <c r="E9" s="2"/>
      <c r="F9" s="3">
        <f t="shared" ref="F9:F19" si="0">D9*ROUND(E9,2)</f>
        <v>0</v>
      </c>
    </row>
    <row r="10" spans="1:6" s="22" customFormat="1" ht="39.75" customHeight="1" thickBot="1">
      <c r="A10" s="39" t="s">
        <v>36</v>
      </c>
      <c r="B10" s="36" t="s">
        <v>108</v>
      </c>
      <c r="C10" s="37" t="s">
        <v>38</v>
      </c>
      <c r="D10" s="38">
        <v>10</v>
      </c>
      <c r="E10" s="2"/>
      <c r="F10" s="3">
        <f t="shared" si="0"/>
        <v>0</v>
      </c>
    </row>
    <row r="11" spans="1:6" s="22" customFormat="1" ht="39" thickBot="1">
      <c r="A11" s="35" t="s">
        <v>37</v>
      </c>
      <c r="B11" s="36" t="s">
        <v>109</v>
      </c>
      <c r="C11" s="37" t="s">
        <v>27</v>
      </c>
      <c r="D11" s="38">
        <v>50</v>
      </c>
      <c r="E11" s="2"/>
      <c r="F11" s="3">
        <f t="shared" si="0"/>
        <v>0</v>
      </c>
    </row>
    <row r="12" spans="1:6" s="22" customFormat="1" ht="39" thickBot="1">
      <c r="A12" s="35" t="s">
        <v>39</v>
      </c>
      <c r="B12" s="36" t="s">
        <v>110</v>
      </c>
      <c r="C12" s="37" t="s">
        <v>16</v>
      </c>
      <c r="D12" s="38">
        <v>50</v>
      </c>
      <c r="E12" s="11"/>
      <c r="F12" s="3">
        <f t="shared" si="0"/>
        <v>0</v>
      </c>
    </row>
    <row r="13" spans="1:6" s="22" customFormat="1" ht="64.5" thickBot="1">
      <c r="A13" s="39" t="s">
        <v>40</v>
      </c>
      <c r="B13" s="36" t="s">
        <v>111</v>
      </c>
      <c r="C13" s="37" t="s">
        <v>38</v>
      </c>
      <c r="D13" s="38">
        <v>10</v>
      </c>
      <c r="E13" s="2"/>
      <c r="F13" s="3">
        <f t="shared" si="0"/>
        <v>0</v>
      </c>
    </row>
    <row r="14" spans="1:6" s="22" customFormat="1" ht="51.75" thickBot="1">
      <c r="A14" s="35" t="s">
        <v>41</v>
      </c>
      <c r="B14" s="36" t="s">
        <v>121</v>
      </c>
      <c r="C14" s="37" t="s">
        <v>16</v>
      </c>
      <c r="D14" s="38">
        <v>50</v>
      </c>
      <c r="E14" s="2"/>
      <c r="F14" s="3">
        <f t="shared" si="0"/>
        <v>0</v>
      </c>
    </row>
    <row r="15" spans="1:6" s="22" customFormat="1" ht="53.25" customHeight="1" thickBot="1">
      <c r="A15" s="35" t="s">
        <v>42</v>
      </c>
      <c r="B15" s="36" t="s">
        <v>112</v>
      </c>
      <c r="C15" s="37" t="s">
        <v>38</v>
      </c>
      <c r="D15" s="38">
        <v>10</v>
      </c>
      <c r="E15" s="11"/>
      <c r="F15" s="3">
        <f t="shared" si="0"/>
        <v>0</v>
      </c>
    </row>
    <row r="16" spans="1:6" s="22" customFormat="1" ht="51.75" thickBot="1">
      <c r="A16" s="35" t="s">
        <v>43</v>
      </c>
      <c r="B16" s="36" t="s">
        <v>127</v>
      </c>
      <c r="C16" s="37" t="s">
        <v>38</v>
      </c>
      <c r="D16" s="38">
        <v>10</v>
      </c>
      <c r="E16" s="2"/>
      <c r="F16" s="3">
        <f>D16*ROUND(E16,2)</f>
        <v>0</v>
      </c>
    </row>
    <row r="17" spans="1:6" s="22" customFormat="1" ht="52.5" customHeight="1" thickBot="1">
      <c r="A17" s="39" t="s">
        <v>44</v>
      </c>
      <c r="B17" s="36" t="s">
        <v>113</v>
      </c>
      <c r="C17" s="37" t="s">
        <v>38</v>
      </c>
      <c r="D17" s="38">
        <v>40</v>
      </c>
      <c r="E17" s="2"/>
      <c r="F17" s="3">
        <f t="shared" si="0"/>
        <v>0</v>
      </c>
    </row>
    <row r="18" spans="1:6" s="22" customFormat="1" ht="41.25" customHeight="1" thickBot="1">
      <c r="A18" s="35" t="s">
        <v>45</v>
      </c>
      <c r="B18" s="36" t="s">
        <v>128</v>
      </c>
      <c r="C18" s="37" t="s">
        <v>38</v>
      </c>
      <c r="D18" s="38">
        <v>40</v>
      </c>
      <c r="E18" s="11"/>
      <c r="F18" s="3">
        <f t="shared" si="0"/>
        <v>0</v>
      </c>
    </row>
    <row r="19" spans="1:6" s="22" customFormat="1" ht="158.25" customHeight="1" thickBot="1">
      <c r="A19" s="39" t="s">
        <v>46</v>
      </c>
      <c r="B19" s="40" t="s">
        <v>149</v>
      </c>
      <c r="C19" s="41" t="s">
        <v>38</v>
      </c>
      <c r="D19" s="42">
        <v>100</v>
      </c>
      <c r="E19" s="11"/>
      <c r="F19" s="5">
        <f t="shared" si="0"/>
        <v>0</v>
      </c>
    </row>
    <row r="20" spans="1:6" s="34" customFormat="1" ht="24" customHeight="1" thickBot="1">
      <c r="A20" s="29" t="s">
        <v>17</v>
      </c>
      <c r="B20" s="43" t="s">
        <v>34</v>
      </c>
      <c r="C20" s="43"/>
      <c r="D20" s="43"/>
      <c r="E20" s="44"/>
      <c r="F20" s="4">
        <f>SUM(F8:F19)</f>
        <v>0</v>
      </c>
    </row>
    <row r="21" spans="1:6" s="34" customFormat="1" ht="13.5" thickBot="1">
      <c r="B21" s="45"/>
      <c r="E21" s="46"/>
      <c r="F21" s="46"/>
    </row>
    <row r="22" spans="1:6" s="34" customFormat="1" ht="24" customHeight="1" thickBot="1">
      <c r="A22" s="29" t="s">
        <v>18</v>
      </c>
      <c r="B22" s="47" t="s">
        <v>47</v>
      </c>
      <c r="C22" s="48"/>
      <c r="D22" s="48"/>
      <c r="E22" s="48"/>
      <c r="F22" s="49"/>
    </row>
    <row r="23" spans="1:6" s="22" customFormat="1" ht="133.5" customHeight="1" thickBot="1">
      <c r="A23" s="35" t="s">
        <v>20</v>
      </c>
      <c r="B23" s="36" t="s">
        <v>150</v>
      </c>
      <c r="C23" s="50"/>
      <c r="D23" s="51"/>
      <c r="E23" s="51"/>
      <c r="F23" s="52"/>
    </row>
    <row r="24" spans="1:6" s="22" customFormat="1" ht="39" thickBot="1">
      <c r="A24" s="39" t="s">
        <v>49</v>
      </c>
      <c r="B24" s="40" t="s">
        <v>114</v>
      </c>
      <c r="C24" s="41" t="s">
        <v>32</v>
      </c>
      <c r="D24" s="42">
        <v>10</v>
      </c>
      <c r="E24" s="11"/>
      <c r="F24" s="3">
        <f t="shared" ref="F24:F25" si="1">D24*ROUND(E24,2)</f>
        <v>0</v>
      </c>
    </row>
    <row r="25" spans="1:6" s="22" customFormat="1" ht="64.5" thickBot="1">
      <c r="A25" s="53" t="s">
        <v>50</v>
      </c>
      <c r="B25" s="40" t="s">
        <v>151</v>
      </c>
      <c r="C25" s="41" t="s">
        <v>32</v>
      </c>
      <c r="D25" s="42">
        <v>20</v>
      </c>
      <c r="E25" s="11"/>
      <c r="F25" s="3">
        <f t="shared" si="1"/>
        <v>0</v>
      </c>
    </row>
    <row r="26" spans="1:6" s="22" customFormat="1" ht="51.75" thickBot="1">
      <c r="A26" s="35" t="s">
        <v>21</v>
      </c>
      <c r="B26" s="36" t="s">
        <v>130</v>
      </c>
      <c r="C26" s="50"/>
      <c r="D26" s="51"/>
      <c r="E26" s="51"/>
      <c r="F26" s="52"/>
    </row>
    <row r="27" spans="1:6" s="22" customFormat="1" ht="39" thickBot="1">
      <c r="A27" s="35" t="s">
        <v>51</v>
      </c>
      <c r="B27" s="36" t="s">
        <v>152</v>
      </c>
      <c r="C27" s="41" t="s">
        <v>32</v>
      </c>
      <c r="D27" s="38">
        <v>20</v>
      </c>
      <c r="E27" s="11"/>
      <c r="F27" s="3">
        <f t="shared" ref="F27:F53" si="2">D27*ROUND(E27,2)</f>
        <v>0</v>
      </c>
    </row>
    <row r="28" spans="1:6" s="22" customFormat="1" ht="16.5" thickBot="1">
      <c r="A28" s="35" t="s">
        <v>51</v>
      </c>
      <c r="B28" s="40" t="s">
        <v>72</v>
      </c>
      <c r="C28" s="41" t="s">
        <v>32</v>
      </c>
      <c r="D28" s="38">
        <v>10</v>
      </c>
      <c r="E28" s="11"/>
      <c r="F28" s="3">
        <f t="shared" si="2"/>
        <v>0</v>
      </c>
    </row>
    <row r="29" spans="1:6" s="22" customFormat="1" ht="16.5" thickBot="1">
      <c r="A29" s="39" t="s">
        <v>52</v>
      </c>
      <c r="B29" s="40" t="s">
        <v>73</v>
      </c>
      <c r="C29" s="41" t="s">
        <v>32</v>
      </c>
      <c r="D29" s="42">
        <v>5</v>
      </c>
      <c r="E29" s="11"/>
      <c r="F29" s="3">
        <f t="shared" si="2"/>
        <v>0</v>
      </c>
    </row>
    <row r="30" spans="1:6" s="22" customFormat="1" ht="16.5" thickBot="1">
      <c r="A30" s="39" t="s">
        <v>53</v>
      </c>
      <c r="B30" s="36" t="s">
        <v>74</v>
      </c>
      <c r="C30" s="41" t="s">
        <v>32</v>
      </c>
      <c r="D30" s="38">
        <v>10</v>
      </c>
      <c r="E30" s="2"/>
      <c r="F30" s="3">
        <f t="shared" si="2"/>
        <v>0</v>
      </c>
    </row>
    <row r="31" spans="1:6" s="22" customFormat="1" ht="16.5" thickBot="1">
      <c r="A31" s="35" t="s">
        <v>54</v>
      </c>
      <c r="B31" s="36" t="s">
        <v>106</v>
      </c>
      <c r="C31" s="41" t="s">
        <v>32</v>
      </c>
      <c r="D31" s="42">
        <v>15</v>
      </c>
      <c r="E31" s="11"/>
      <c r="F31" s="3">
        <f t="shared" si="2"/>
        <v>0</v>
      </c>
    </row>
    <row r="32" spans="1:6" s="22" customFormat="1" ht="16.5" thickBot="1">
      <c r="A32" s="39" t="s">
        <v>55</v>
      </c>
      <c r="B32" s="40" t="s">
        <v>75</v>
      </c>
      <c r="C32" s="41" t="s">
        <v>32</v>
      </c>
      <c r="D32" s="42">
        <v>30</v>
      </c>
      <c r="E32" s="11"/>
      <c r="F32" s="3">
        <f t="shared" si="2"/>
        <v>0</v>
      </c>
    </row>
    <row r="33" spans="1:6" s="22" customFormat="1" ht="16.5" thickBot="1">
      <c r="A33" s="53" t="s">
        <v>56</v>
      </c>
      <c r="B33" s="36" t="s">
        <v>76</v>
      </c>
      <c r="C33" s="41" t="s">
        <v>32</v>
      </c>
      <c r="D33" s="38">
        <v>20</v>
      </c>
      <c r="E33" s="11"/>
      <c r="F33" s="3">
        <f t="shared" si="2"/>
        <v>0</v>
      </c>
    </row>
    <row r="34" spans="1:6" s="22" customFormat="1" ht="16.5" thickBot="1">
      <c r="A34" s="35" t="s">
        <v>57</v>
      </c>
      <c r="B34" s="36" t="s">
        <v>77</v>
      </c>
      <c r="C34" s="41" t="s">
        <v>32</v>
      </c>
      <c r="D34" s="38">
        <v>5</v>
      </c>
      <c r="E34" s="11"/>
      <c r="F34" s="3">
        <f t="shared" si="2"/>
        <v>0</v>
      </c>
    </row>
    <row r="35" spans="1:6" s="22" customFormat="1" ht="16.5" thickBot="1">
      <c r="A35" s="35" t="s">
        <v>58</v>
      </c>
      <c r="B35" s="40" t="s">
        <v>78</v>
      </c>
      <c r="C35" s="41" t="s">
        <v>32</v>
      </c>
      <c r="D35" s="38">
        <v>10</v>
      </c>
      <c r="E35" s="11"/>
      <c r="F35" s="3">
        <f t="shared" si="2"/>
        <v>0</v>
      </c>
    </row>
    <row r="36" spans="1:6" s="22" customFormat="1" ht="183.75" customHeight="1" thickBot="1">
      <c r="A36" s="39" t="s">
        <v>25</v>
      </c>
      <c r="B36" s="40" t="s">
        <v>153</v>
      </c>
      <c r="C36" s="50"/>
      <c r="D36" s="51"/>
      <c r="E36" s="51"/>
      <c r="F36" s="52"/>
    </row>
    <row r="37" spans="1:6" s="22" customFormat="1" ht="16.5" thickBot="1">
      <c r="A37" s="35" t="s">
        <v>59</v>
      </c>
      <c r="B37" s="40" t="s">
        <v>72</v>
      </c>
      <c r="C37" s="41" t="s">
        <v>32</v>
      </c>
      <c r="D37" s="38">
        <v>15</v>
      </c>
      <c r="E37" s="11"/>
      <c r="F37" s="3">
        <f t="shared" si="2"/>
        <v>0</v>
      </c>
    </row>
    <row r="38" spans="1:6" s="22" customFormat="1" ht="16.5" thickBot="1">
      <c r="A38" s="39" t="s">
        <v>60</v>
      </c>
      <c r="B38" s="40" t="s">
        <v>73</v>
      </c>
      <c r="C38" s="41" t="s">
        <v>32</v>
      </c>
      <c r="D38" s="42">
        <v>5</v>
      </c>
      <c r="E38" s="11"/>
      <c r="F38" s="3">
        <f t="shared" si="2"/>
        <v>0</v>
      </c>
    </row>
    <row r="39" spans="1:6" s="22" customFormat="1" ht="16.5" thickBot="1">
      <c r="A39" s="53" t="s">
        <v>61</v>
      </c>
      <c r="B39" s="36" t="s">
        <v>74</v>
      </c>
      <c r="C39" s="41" t="s">
        <v>32</v>
      </c>
      <c r="D39" s="38">
        <v>10</v>
      </c>
      <c r="E39" s="11"/>
      <c r="F39" s="3">
        <f t="shared" si="2"/>
        <v>0</v>
      </c>
    </row>
    <row r="40" spans="1:6" s="22" customFormat="1" ht="16.5" thickBot="1">
      <c r="A40" s="35" t="s">
        <v>62</v>
      </c>
      <c r="B40" s="36" t="s">
        <v>106</v>
      </c>
      <c r="C40" s="41" t="s">
        <v>32</v>
      </c>
      <c r="D40" s="42">
        <v>15</v>
      </c>
      <c r="E40" s="11"/>
      <c r="F40" s="3">
        <f t="shared" si="2"/>
        <v>0</v>
      </c>
    </row>
    <row r="41" spans="1:6" s="22" customFormat="1" ht="16.5" thickBot="1">
      <c r="A41" s="35" t="s">
        <v>63</v>
      </c>
      <c r="B41" s="40" t="s">
        <v>75</v>
      </c>
      <c r="C41" s="41" t="s">
        <v>32</v>
      </c>
      <c r="D41" s="42">
        <v>20</v>
      </c>
      <c r="E41" s="11"/>
      <c r="F41" s="3">
        <f t="shared" si="2"/>
        <v>0</v>
      </c>
    </row>
    <row r="42" spans="1:6" s="22" customFormat="1" ht="16.5" thickBot="1">
      <c r="A42" s="39" t="s">
        <v>64</v>
      </c>
      <c r="B42" s="36" t="s">
        <v>76</v>
      </c>
      <c r="C42" s="41" t="s">
        <v>32</v>
      </c>
      <c r="D42" s="38">
        <v>30</v>
      </c>
      <c r="E42" s="11"/>
      <c r="F42" s="3">
        <f t="shared" si="2"/>
        <v>0</v>
      </c>
    </row>
    <row r="43" spans="1:6" s="22" customFormat="1" ht="16.5" thickBot="1">
      <c r="A43" s="39" t="s">
        <v>65</v>
      </c>
      <c r="B43" s="36" t="s">
        <v>77</v>
      </c>
      <c r="C43" s="41" t="s">
        <v>32</v>
      </c>
      <c r="D43" s="38">
        <v>10</v>
      </c>
      <c r="E43" s="2"/>
      <c r="F43" s="3">
        <f t="shared" si="2"/>
        <v>0</v>
      </c>
    </row>
    <row r="44" spans="1:6" s="22" customFormat="1" ht="16.5" thickBot="1">
      <c r="A44" s="35" t="s">
        <v>66</v>
      </c>
      <c r="B44" s="40" t="s">
        <v>78</v>
      </c>
      <c r="C44" s="41" t="s">
        <v>32</v>
      </c>
      <c r="D44" s="38">
        <v>10</v>
      </c>
      <c r="E44" s="11"/>
      <c r="F44" s="3">
        <f t="shared" si="2"/>
        <v>0</v>
      </c>
    </row>
    <row r="45" spans="1:6" s="22" customFormat="1" ht="106.5" customHeight="1" thickBot="1">
      <c r="A45" s="53" t="s">
        <v>67</v>
      </c>
      <c r="B45" s="40" t="s">
        <v>122</v>
      </c>
      <c r="C45" s="37" t="s">
        <v>32</v>
      </c>
      <c r="D45" s="38">
        <v>40</v>
      </c>
      <c r="E45" s="2"/>
      <c r="F45" s="3">
        <f t="shared" si="2"/>
        <v>0</v>
      </c>
    </row>
    <row r="46" spans="1:6" s="22" customFormat="1" ht="182.25" customHeight="1" thickBot="1">
      <c r="A46" s="35" t="s">
        <v>68</v>
      </c>
      <c r="B46" s="36" t="s">
        <v>123</v>
      </c>
      <c r="C46" s="37" t="s">
        <v>27</v>
      </c>
      <c r="D46" s="38">
        <v>500</v>
      </c>
      <c r="E46" s="2"/>
      <c r="F46" s="3">
        <f t="shared" si="2"/>
        <v>0</v>
      </c>
    </row>
    <row r="47" spans="1:6" s="22" customFormat="1" ht="117.75" customHeight="1" thickBot="1">
      <c r="A47" s="35" t="s">
        <v>79</v>
      </c>
      <c r="B47" s="36" t="s">
        <v>154</v>
      </c>
      <c r="C47" s="37" t="s">
        <v>32</v>
      </c>
      <c r="D47" s="42">
        <v>50</v>
      </c>
      <c r="E47" s="2"/>
      <c r="F47" s="3">
        <f t="shared" si="2"/>
        <v>0</v>
      </c>
    </row>
    <row r="48" spans="1:6" s="22" customFormat="1" ht="117" customHeight="1" thickBot="1">
      <c r="A48" s="39" t="s">
        <v>80</v>
      </c>
      <c r="B48" s="40" t="s">
        <v>155</v>
      </c>
      <c r="C48" s="41" t="s">
        <v>32</v>
      </c>
      <c r="D48" s="42">
        <v>50</v>
      </c>
      <c r="E48" s="11"/>
      <c r="F48" s="5">
        <f t="shared" si="2"/>
        <v>0</v>
      </c>
    </row>
    <row r="49" spans="1:6" s="22" customFormat="1" ht="64.5" thickBot="1">
      <c r="A49" s="39" t="s">
        <v>69</v>
      </c>
      <c r="B49" s="40" t="s">
        <v>124</v>
      </c>
      <c r="C49" s="37" t="s">
        <v>16</v>
      </c>
      <c r="D49" s="38">
        <v>100</v>
      </c>
      <c r="E49" s="2"/>
      <c r="F49" s="3">
        <f t="shared" si="2"/>
        <v>0</v>
      </c>
    </row>
    <row r="50" spans="1:6" s="22" customFormat="1" ht="64.5" thickBot="1">
      <c r="A50" s="35" t="s">
        <v>71</v>
      </c>
      <c r="B50" s="36" t="s">
        <v>156</v>
      </c>
      <c r="C50" s="37" t="s">
        <v>16</v>
      </c>
      <c r="D50" s="38">
        <v>100</v>
      </c>
      <c r="E50" s="2"/>
      <c r="F50" s="3">
        <f t="shared" si="2"/>
        <v>0</v>
      </c>
    </row>
    <row r="51" spans="1:6" s="22" customFormat="1" ht="134.25" customHeight="1" thickBot="1">
      <c r="A51" s="39" t="s">
        <v>81</v>
      </c>
      <c r="B51" s="40" t="s">
        <v>157</v>
      </c>
      <c r="C51" s="37" t="s">
        <v>16</v>
      </c>
      <c r="D51" s="38">
        <v>200</v>
      </c>
      <c r="E51" s="2"/>
      <c r="F51" s="3">
        <f t="shared" si="2"/>
        <v>0</v>
      </c>
    </row>
    <row r="52" spans="1:6" s="22" customFormat="1" ht="40.5" customHeight="1" thickBot="1">
      <c r="A52" s="53" t="s">
        <v>82</v>
      </c>
      <c r="B52" s="40" t="s">
        <v>70</v>
      </c>
      <c r="C52" s="41" t="s">
        <v>16</v>
      </c>
      <c r="D52" s="42">
        <v>200</v>
      </c>
      <c r="E52" s="11"/>
      <c r="F52" s="3">
        <f t="shared" si="2"/>
        <v>0</v>
      </c>
    </row>
    <row r="53" spans="1:6" s="22" customFormat="1" ht="144.75" customHeight="1" thickBot="1">
      <c r="A53" s="35" t="s">
        <v>83</v>
      </c>
      <c r="B53" s="36" t="s">
        <v>84</v>
      </c>
      <c r="C53" s="37" t="s">
        <v>16</v>
      </c>
      <c r="D53" s="38">
        <v>20</v>
      </c>
      <c r="E53" s="2"/>
      <c r="F53" s="3">
        <f t="shared" si="2"/>
        <v>0</v>
      </c>
    </row>
    <row r="54" spans="1:6" s="34" customFormat="1" ht="24" customHeight="1" thickBot="1">
      <c r="A54" s="29" t="s">
        <v>18</v>
      </c>
      <c r="B54" s="43" t="s">
        <v>48</v>
      </c>
      <c r="C54" s="43"/>
      <c r="D54" s="43"/>
      <c r="E54" s="44"/>
      <c r="F54" s="4">
        <f>SUM(F24:F25,F27:F35,F37:F53)</f>
        <v>0</v>
      </c>
    </row>
    <row r="55" spans="1:6" s="34" customFormat="1" ht="13.5" thickBot="1">
      <c r="B55" s="45"/>
      <c r="E55" s="46"/>
      <c r="F55" s="46"/>
    </row>
    <row r="56" spans="1:6" s="34" customFormat="1" ht="24" customHeight="1" thickBot="1">
      <c r="A56" s="29" t="s">
        <v>19</v>
      </c>
      <c r="B56" s="47" t="s">
        <v>85</v>
      </c>
      <c r="C56" s="48"/>
      <c r="D56" s="48"/>
      <c r="E56" s="48"/>
      <c r="F56" s="49"/>
    </row>
    <row r="57" spans="1:6" s="22" customFormat="1" ht="108.75" customHeight="1" thickBot="1">
      <c r="A57" s="35" t="s">
        <v>23</v>
      </c>
      <c r="B57" s="36" t="s">
        <v>119</v>
      </c>
      <c r="C57" s="37" t="s">
        <v>16</v>
      </c>
      <c r="D57" s="38">
        <v>50</v>
      </c>
      <c r="E57" s="11"/>
      <c r="F57" s="3">
        <f t="shared" ref="F57:F85" si="3">D57*ROUND(E57,2)</f>
        <v>0</v>
      </c>
    </row>
    <row r="58" spans="1:6" s="22" customFormat="1" ht="184.5" customHeight="1" thickBot="1">
      <c r="A58" s="39" t="s">
        <v>24</v>
      </c>
      <c r="B58" s="40" t="s">
        <v>159</v>
      </c>
      <c r="C58" s="50"/>
      <c r="D58" s="51"/>
      <c r="E58" s="51"/>
      <c r="F58" s="52"/>
    </row>
    <row r="59" spans="1:6" s="22" customFormat="1" ht="16.5" thickBot="1">
      <c r="A59" s="54" t="s">
        <v>131</v>
      </c>
      <c r="B59" s="36" t="s">
        <v>134</v>
      </c>
      <c r="C59" s="37" t="s">
        <v>38</v>
      </c>
      <c r="D59" s="38">
        <v>10</v>
      </c>
      <c r="E59" s="2"/>
      <c r="F59" s="3">
        <f t="shared" ref="F59:F61" si="4">D59*ROUND(E59,2)</f>
        <v>0</v>
      </c>
    </row>
    <row r="60" spans="1:6" s="55" customFormat="1" ht="15.75" customHeight="1" thickBot="1">
      <c r="A60" s="54" t="s">
        <v>132</v>
      </c>
      <c r="B60" s="36" t="s">
        <v>135</v>
      </c>
      <c r="C60" s="37" t="s">
        <v>16</v>
      </c>
      <c r="D60" s="38">
        <v>20</v>
      </c>
      <c r="E60" s="2"/>
      <c r="F60" s="3">
        <f t="shared" si="4"/>
        <v>0</v>
      </c>
    </row>
    <row r="61" spans="1:6" s="22" customFormat="1" ht="16.5" thickBot="1">
      <c r="A61" s="54" t="s">
        <v>133</v>
      </c>
      <c r="B61" s="36" t="s">
        <v>136</v>
      </c>
      <c r="C61" s="37" t="s">
        <v>93</v>
      </c>
      <c r="D61" s="38">
        <v>100</v>
      </c>
      <c r="E61" s="2"/>
      <c r="F61" s="3">
        <f t="shared" si="4"/>
        <v>0</v>
      </c>
    </row>
    <row r="62" spans="1:6" s="22" customFormat="1" ht="184.5" customHeight="1" thickBot="1">
      <c r="A62" s="39" t="s">
        <v>26</v>
      </c>
      <c r="B62" s="40" t="s">
        <v>158</v>
      </c>
      <c r="C62" s="50"/>
      <c r="D62" s="51"/>
      <c r="E62" s="51"/>
      <c r="F62" s="52"/>
    </row>
    <row r="63" spans="1:6" s="22" customFormat="1" ht="16.5" thickBot="1">
      <c r="A63" s="54" t="s">
        <v>137</v>
      </c>
      <c r="B63" s="36" t="s">
        <v>134</v>
      </c>
      <c r="C63" s="37" t="s">
        <v>38</v>
      </c>
      <c r="D63" s="38">
        <v>10</v>
      </c>
      <c r="E63" s="2"/>
      <c r="F63" s="3">
        <f t="shared" ref="F63:F65" si="5">D63*ROUND(E63,2)</f>
        <v>0</v>
      </c>
    </row>
    <row r="64" spans="1:6" s="55" customFormat="1" ht="15.75" customHeight="1" thickBot="1">
      <c r="A64" s="54" t="s">
        <v>138</v>
      </c>
      <c r="B64" s="36" t="s">
        <v>135</v>
      </c>
      <c r="C64" s="37" t="s">
        <v>16</v>
      </c>
      <c r="D64" s="38">
        <v>20</v>
      </c>
      <c r="E64" s="2"/>
      <c r="F64" s="3">
        <f t="shared" si="5"/>
        <v>0</v>
      </c>
    </row>
    <row r="65" spans="1:6" s="22" customFormat="1" ht="16.5" thickBot="1">
      <c r="A65" s="54" t="s">
        <v>139</v>
      </c>
      <c r="B65" s="36" t="s">
        <v>136</v>
      </c>
      <c r="C65" s="37" t="s">
        <v>93</v>
      </c>
      <c r="D65" s="38">
        <v>100</v>
      </c>
      <c r="E65" s="2"/>
      <c r="F65" s="3">
        <f t="shared" si="5"/>
        <v>0</v>
      </c>
    </row>
    <row r="66" spans="1:6" s="22" customFormat="1" ht="184.5" customHeight="1" thickBot="1">
      <c r="A66" s="39" t="s">
        <v>28</v>
      </c>
      <c r="B66" s="40" t="s">
        <v>171</v>
      </c>
      <c r="C66" s="50"/>
      <c r="D66" s="51"/>
      <c r="E66" s="51"/>
      <c r="F66" s="52"/>
    </row>
    <row r="67" spans="1:6" s="22" customFormat="1" ht="16.5" thickBot="1">
      <c r="A67" s="54" t="s">
        <v>140</v>
      </c>
      <c r="B67" s="36" t="s">
        <v>134</v>
      </c>
      <c r="C67" s="37" t="s">
        <v>38</v>
      </c>
      <c r="D67" s="38">
        <v>25</v>
      </c>
      <c r="E67" s="2"/>
      <c r="F67" s="3">
        <f t="shared" ref="F67:F69" si="6">D67*ROUND(E67,2)</f>
        <v>0</v>
      </c>
    </row>
    <row r="68" spans="1:6" s="55" customFormat="1" ht="15.75" customHeight="1" thickBot="1">
      <c r="A68" s="54" t="s">
        <v>141</v>
      </c>
      <c r="B68" s="36" t="s">
        <v>135</v>
      </c>
      <c r="C68" s="37" t="s">
        <v>16</v>
      </c>
      <c r="D68" s="38">
        <v>20</v>
      </c>
      <c r="E68" s="2"/>
      <c r="F68" s="3">
        <f t="shared" si="6"/>
        <v>0</v>
      </c>
    </row>
    <row r="69" spans="1:6" s="22" customFormat="1" ht="16.5" thickBot="1">
      <c r="A69" s="54" t="s">
        <v>142</v>
      </c>
      <c r="B69" s="36" t="s">
        <v>136</v>
      </c>
      <c r="C69" s="37" t="s">
        <v>93</v>
      </c>
      <c r="D69" s="38">
        <v>150</v>
      </c>
      <c r="E69" s="2"/>
      <c r="F69" s="3">
        <f t="shared" si="6"/>
        <v>0</v>
      </c>
    </row>
    <row r="70" spans="1:6" s="22" customFormat="1" ht="102.75" thickBot="1">
      <c r="A70" s="39" t="s">
        <v>94</v>
      </c>
      <c r="B70" s="40" t="s">
        <v>143</v>
      </c>
      <c r="C70" s="41" t="s">
        <v>16</v>
      </c>
      <c r="D70" s="42">
        <v>10</v>
      </c>
      <c r="E70" s="11"/>
      <c r="F70" s="5">
        <f t="shared" ref="F70" si="7">D70*ROUND(E70,2)</f>
        <v>0</v>
      </c>
    </row>
    <row r="71" spans="1:6" s="22" customFormat="1" ht="51.75" thickBot="1">
      <c r="A71" s="35" t="s">
        <v>95</v>
      </c>
      <c r="B71" s="36" t="s">
        <v>160</v>
      </c>
      <c r="C71" s="37" t="s">
        <v>38</v>
      </c>
      <c r="D71" s="38">
        <v>5</v>
      </c>
      <c r="E71" s="2"/>
      <c r="F71" s="3">
        <f t="shared" si="3"/>
        <v>0</v>
      </c>
    </row>
    <row r="72" spans="1:6" s="22" customFormat="1" ht="90" thickBot="1">
      <c r="A72" s="54" t="s">
        <v>96</v>
      </c>
      <c r="B72" s="36" t="s">
        <v>144</v>
      </c>
      <c r="C72" s="37" t="s">
        <v>27</v>
      </c>
      <c r="D72" s="38">
        <v>10</v>
      </c>
      <c r="E72" s="2"/>
      <c r="F72" s="3">
        <f t="shared" si="3"/>
        <v>0</v>
      </c>
    </row>
    <row r="73" spans="1:6" s="22" customFormat="1" ht="68.25" customHeight="1" thickBot="1">
      <c r="A73" s="54" t="s">
        <v>97</v>
      </c>
      <c r="B73" s="36" t="s">
        <v>145</v>
      </c>
      <c r="C73" s="37" t="s">
        <v>16</v>
      </c>
      <c r="D73" s="38">
        <v>10</v>
      </c>
      <c r="E73" s="2"/>
      <c r="F73" s="3">
        <f t="shared" si="3"/>
        <v>0</v>
      </c>
    </row>
    <row r="74" spans="1:6" s="22" customFormat="1" ht="65.25" customHeight="1" thickBot="1">
      <c r="A74" s="54" t="s">
        <v>98</v>
      </c>
      <c r="B74" s="40" t="s">
        <v>118</v>
      </c>
      <c r="C74" s="41" t="s">
        <v>16</v>
      </c>
      <c r="D74" s="42">
        <v>20</v>
      </c>
      <c r="E74" s="2"/>
      <c r="F74" s="3">
        <f t="shared" si="3"/>
        <v>0</v>
      </c>
    </row>
    <row r="75" spans="1:6" s="22" customFormat="1" ht="93" customHeight="1" thickBot="1">
      <c r="A75" s="54" t="s">
        <v>99</v>
      </c>
      <c r="B75" s="36" t="s">
        <v>161</v>
      </c>
      <c r="C75" s="37" t="s">
        <v>16</v>
      </c>
      <c r="D75" s="38">
        <v>10</v>
      </c>
      <c r="E75" s="2"/>
      <c r="F75" s="3">
        <f t="shared" si="3"/>
        <v>0</v>
      </c>
    </row>
    <row r="76" spans="1:6" s="22" customFormat="1" ht="94.5" customHeight="1" thickBot="1">
      <c r="A76" s="54" t="s">
        <v>100</v>
      </c>
      <c r="B76" s="40" t="s">
        <v>120</v>
      </c>
      <c r="C76" s="41" t="s">
        <v>16</v>
      </c>
      <c r="D76" s="42">
        <v>10</v>
      </c>
      <c r="E76" s="11"/>
      <c r="F76" s="5">
        <f t="shared" si="3"/>
        <v>0</v>
      </c>
    </row>
    <row r="77" spans="1:6" s="22" customFormat="1" ht="39" thickBot="1">
      <c r="A77" s="53" t="s">
        <v>101</v>
      </c>
      <c r="B77" s="40" t="s">
        <v>164</v>
      </c>
      <c r="C77" s="50"/>
      <c r="D77" s="51"/>
      <c r="E77" s="51"/>
      <c r="F77" s="52"/>
    </row>
    <row r="78" spans="1:6" s="22" customFormat="1" ht="26.25" thickBot="1">
      <c r="A78" s="39" t="s">
        <v>172</v>
      </c>
      <c r="B78" s="36" t="s">
        <v>166</v>
      </c>
      <c r="C78" s="37" t="s">
        <v>16</v>
      </c>
      <c r="D78" s="38">
        <v>20</v>
      </c>
      <c r="E78" s="2"/>
      <c r="F78" s="3">
        <f t="shared" ref="F78:F79" si="8">D78*ROUND(E78,2)</f>
        <v>0</v>
      </c>
    </row>
    <row r="79" spans="1:6" s="55" customFormat="1" ht="26.25" thickBot="1">
      <c r="A79" s="54" t="s">
        <v>173</v>
      </c>
      <c r="B79" s="36" t="s">
        <v>165</v>
      </c>
      <c r="C79" s="37" t="s">
        <v>16</v>
      </c>
      <c r="D79" s="38">
        <v>20</v>
      </c>
      <c r="E79" s="2"/>
      <c r="F79" s="3">
        <f t="shared" si="8"/>
        <v>0</v>
      </c>
    </row>
    <row r="80" spans="1:6" s="22" customFormat="1" ht="77.25" thickBot="1">
      <c r="A80" s="53" t="s">
        <v>102</v>
      </c>
      <c r="B80" s="40" t="s">
        <v>169</v>
      </c>
      <c r="C80" s="50"/>
      <c r="D80" s="51"/>
      <c r="E80" s="51"/>
      <c r="F80" s="52"/>
    </row>
    <row r="81" spans="1:6" s="22" customFormat="1" ht="26.25" thickBot="1">
      <c r="A81" s="53" t="s">
        <v>162</v>
      </c>
      <c r="B81" s="36" t="s">
        <v>168</v>
      </c>
      <c r="C81" s="37" t="s">
        <v>27</v>
      </c>
      <c r="D81" s="38">
        <v>20</v>
      </c>
      <c r="E81" s="2"/>
      <c r="F81" s="3">
        <f t="shared" si="3"/>
        <v>0</v>
      </c>
    </row>
    <row r="82" spans="1:6" s="55" customFormat="1" ht="26.25" thickBot="1">
      <c r="A82" s="54" t="s">
        <v>163</v>
      </c>
      <c r="B82" s="36" t="s">
        <v>167</v>
      </c>
      <c r="C82" s="37" t="s">
        <v>27</v>
      </c>
      <c r="D82" s="38">
        <v>20</v>
      </c>
      <c r="E82" s="2"/>
      <c r="F82" s="3">
        <f t="shared" si="3"/>
        <v>0</v>
      </c>
    </row>
    <row r="83" spans="1:6" s="22" customFormat="1" ht="119.25" customHeight="1" thickBot="1">
      <c r="A83" s="54" t="s">
        <v>103</v>
      </c>
      <c r="B83" s="36" t="s">
        <v>146</v>
      </c>
      <c r="C83" s="37" t="s">
        <v>27</v>
      </c>
      <c r="D83" s="38">
        <v>10</v>
      </c>
      <c r="E83" s="2"/>
      <c r="F83" s="3">
        <f t="shared" si="3"/>
        <v>0</v>
      </c>
    </row>
    <row r="84" spans="1:6" s="55" customFormat="1" ht="77.25" thickBot="1">
      <c r="A84" s="54" t="s">
        <v>104</v>
      </c>
      <c r="B84" s="36" t="s">
        <v>147</v>
      </c>
      <c r="C84" s="37" t="s">
        <v>16</v>
      </c>
      <c r="D84" s="38">
        <v>10</v>
      </c>
      <c r="E84" s="2"/>
      <c r="F84" s="3">
        <f t="shared" si="3"/>
        <v>0</v>
      </c>
    </row>
    <row r="85" spans="1:6" s="22" customFormat="1" ht="39" thickBot="1">
      <c r="A85" s="53" t="s">
        <v>105</v>
      </c>
      <c r="B85" s="36" t="s">
        <v>148</v>
      </c>
      <c r="C85" s="37" t="s">
        <v>32</v>
      </c>
      <c r="D85" s="38">
        <v>2</v>
      </c>
      <c r="E85" s="2"/>
      <c r="F85" s="3">
        <f t="shared" si="3"/>
        <v>0</v>
      </c>
    </row>
    <row r="86" spans="1:6" s="34" customFormat="1" ht="24" customHeight="1" thickBot="1">
      <c r="A86" s="29" t="s">
        <v>19</v>
      </c>
      <c r="B86" s="43" t="s">
        <v>86</v>
      </c>
      <c r="C86" s="43"/>
      <c r="D86" s="43"/>
      <c r="E86" s="44"/>
      <c r="F86" s="4">
        <f>SUM(F57,F59:F61,F63:F65,F67:F76,F78:F79,F81:F85)</f>
        <v>0</v>
      </c>
    </row>
    <row r="87" spans="1:6" s="34" customFormat="1" ht="13.5" thickBot="1">
      <c r="B87" s="45"/>
      <c r="E87" s="46"/>
      <c r="F87" s="46"/>
    </row>
    <row r="88" spans="1:6" s="34" customFormat="1" ht="24" customHeight="1" thickBot="1">
      <c r="A88" s="29" t="s">
        <v>29</v>
      </c>
      <c r="B88" s="47" t="s">
        <v>87</v>
      </c>
      <c r="C88" s="48"/>
      <c r="D88" s="48"/>
      <c r="E88" s="48"/>
      <c r="F88" s="49"/>
    </row>
    <row r="89" spans="1:6" s="22" customFormat="1" ht="77.25" thickBot="1">
      <c r="A89" s="56" t="s">
        <v>31</v>
      </c>
      <c r="B89" s="36" t="s">
        <v>129</v>
      </c>
      <c r="C89" s="37" t="s">
        <v>89</v>
      </c>
      <c r="D89" s="38">
        <v>1000</v>
      </c>
      <c r="E89" s="11"/>
      <c r="F89" s="3">
        <f t="shared" ref="F89" si="9">D89*ROUND(E89,2)</f>
        <v>0</v>
      </c>
    </row>
    <row r="90" spans="1:6" s="22" customFormat="1" ht="78.75" customHeight="1" thickBot="1">
      <c r="A90" s="35" t="s">
        <v>30</v>
      </c>
      <c r="B90" s="40" t="s">
        <v>117</v>
      </c>
      <c r="C90" s="50"/>
      <c r="D90" s="51"/>
      <c r="E90" s="51"/>
      <c r="F90" s="52"/>
    </row>
    <row r="91" spans="1:6" s="22" customFormat="1" ht="16.5" thickBot="1">
      <c r="A91" s="57" t="s">
        <v>90</v>
      </c>
      <c r="B91" s="40" t="s">
        <v>115</v>
      </c>
      <c r="C91" s="41" t="s">
        <v>91</v>
      </c>
      <c r="D91" s="42">
        <v>250</v>
      </c>
      <c r="E91" s="2"/>
      <c r="F91" s="3">
        <f t="shared" ref="F91:F92" si="10">D91*ROUND(E91,2)</f>
        <v>0</v>
      </c>
    </row>
    <row r="92" spans="1:6" s="22" customFormat="1" ht="16.5" thickBot="1">
      <c r="A92" s="35" t="s">
        <v>92</v>
      </c>
      <c r="B92" s="40" t="s">
        <v>116</v>
      </c>
      <c r="C92" s="37" t="s">
        <v>91</v>
      </c>
      <c r="D92" s="38">
        <v>250</v>
      </c>
      <c r="E92" s="2"/>
      <c r="F92" s="3">
        <f t="shared" si="10"/>
        <v>0</v>
      </c>
    </row>
    <row r="93" spans="1:6" s="55" customFormat="1" ht="24" customHeight="1" thickBot="1">
      <c r="A93" s="29" t="s">
        <v>29</v>
      </c>
      <c r="B93" s="43" t="s">
        <v>88</v>
      </c>
      <c r="C93" s="43"/>
      <c r="D93" s="43"/>
      <c r="E93" s="44"/>
      <c r="F93" s="4">
        <f>SUM(F89,F91:F92)</f>
        <v>0</v>
      </c>
    </row>
    <row r="94" spans="1:6" s="22" customFormat="1" ht="16.5" thickBot="1">
      <c r="A94" s="34"/>
      <c r="B94" s="45"/>
      <c r="C94" s="34"/>
      <c r="D94" s="34"/>
      <c r="E94" s="46"/>
      <c r="F94" s="46"/>
    </row>
    <row r="95" spans="1:6" s="62" customFormat="1" ht="24" customHeight="1" thickBot="1">
      <c r="A95" s="58"/>
      <c r="B95" s="59" t="s">
        <v>7</v>
      </c>
      <c r="C95" s="60"/>
      <c r="D95" s="6"/>
      <c r="E95" s="61"/>
      <c r="F95" s="7"/>
    </row>
    <row r="96" spans="1:6" s="62" customFormat="1" ht="24" customHeight="1" thickBot="1">
      <c r="A96" s="63" t="s">
        <v>17</v>
      </c>
      <c r="B96" s="64" t="str">
        <f>B7</f>
        <v>ZEMLJANI RADOVI</v>
      </c>
      <c r="C96" s="64"/>
      <c r="D96" s="64"/>
      <c r="E96" s="64"/>
      <c r="F96" s="8">
        <f>F20</f>
        <v>0</v>
      </c>
    </row>
    <row r="97" spans="1:6" s="62" customFormat="1" ht="24" customHeight="1" thickBot="1">
      <c r="A97" s="9" t="s">
        <v>18</v>
      </c>
      <c r="B97" s="17" t="str">
        <f>B22</f>
        <v>ODRŽAVANJE KOMUNALNE OPREME I OSTALI RADOVI</v>
      </c>
      <c r="C97" s="17"/>
      <c r="D97" s="17"/>
      <c r="E97" s="17"/>
      <c r="F97" s="8">
        <f>F54</f>
        <v>0</v>
      </c>
    </row>
    <row r="98" spans="1:6" s="62" customFormat="1" ht="24" customHeight="1" thickBot="1">
      <c r="A98" s="63" t="s">
        <v>19</v>
      </c>
      <c r="B98" s="64" t="str">
        <f>B56</f>
        <v>BETONSKI, TESARSKI I ZIDARSKI RADOVI</v>
      </c>
      <c r="C98" s="64"/>
      <c r="D98" s="64"/>
      <c r="E98" s="64"/>
      <c r="F98" s="8">
        <f>F86</f>
        <v>0</v>
      </c>
    </row>
    <row r="99" spans="1:6" s="62" customFormat="1" ht="24" customHeight="1" thickBot="1">
      <c r="A99" s="9" t="s">
        <v>29</v>
      </c>
      <c r="B99" s="17" t="str">
        <f>B88</f>
        <v>OSTALI POSLOVI</v>
      </c>
      <c r="C99" s="17"/>
      <c r="D99" s="17"/>
      <c r="E99" s="17"/>
      <c r="F99" s="8">
        <f>F93</f>
        <v>0</v>
      </c>
    </row>
    <row r="100" spans="1:6" s="62" customFormat="1" ht="24" customHeight="1" thickBot="1">
      <c r="A100" s="22"/>
      <c r="B100" s="65" t="s">
        <v>8</v>
      </c>
      <c r="C100" s="65"/>
      <c r="D100" s="65"/>
      <c r="E100" s="65"/>
      <c r="F100" s="10">
        <f>SUM(F96:F99)</f>
        <v>0</v>
      </c>
    </row>
    <row r="101" spans="1:6" s="62" customFormat="1" ht="24" customHeight="1" thickBot="1">
      <c r="A101" s="22"/>
      <c r="B101" s="65" t="s">
        <v>9</v>
      </c>
      <c r="C101" s="65"/>
      <c r="D101" s="65"/>
      <c r="E101" s="65"/>
      <c r="F101" s="12">
        <f>ROUND(F100*0.25, 2)</f>
        <v>0</v>
      </c>
    </row>
    <row r="102" spans="1:6" s="62" customFormat="1" ht="24" customHeight="1" thickBot="1">
      <c r="A102" s="22"/>
      <c r="B102" s="65" t="s">
        <v>10</v>
      </c>
      <c r="C102" s="65"/>
      <c r="D102" s="65"/>
      <c r="E102" s="65"/>
      <c r="F102" s="10">
        <f>SUM(F100:F101)</f>
        <v>0</v>
      </c>
    </row>
    <row r="103" spans="1:6" s="62" customFormat="1" ht="15.75">
      <c r="A103" s="20"/>
      <c r="B103" s="66"/>
      <c r="C103" s="20"/>
      <c r="D103" s="20"/>
      <c r="E103" s="67"/>
      <c r="F103" s="67"/>
    </row>
    <row r="104" spans="1:6" s="62" customFormat="1" ht="15.75">
      <c r="A104" s="20"/>
      <c r="B104" s="66"/>
      <c r="C104" s="20"/>
      <c r="D104" s="20"/>
      <c r="E104" s="67"/>
      <c r="F104" s="67"/>
    </row>
    <row r="105" spans="1:6" s="62" customFormat="1" ht="15.75">
      <c r="A105" s="18" t="s">
        <v>11</v>
      </c>
      <c r="B105" s="18"/>
      <c r="C105" s="20"/>
      <c r="D105" s="20"/>
      <c r="E105" s="68"/>
      <c r="F105" s="68"/>
    </row>
    <row r="106" spans="1:6" s="62" customFormat="1" ht="16.5" thickBot="1">
      <c r="A106" s="20"/>
      <c r="B106" s="66"/>
      <c r="C106" s="20"/>
      <c r="D106" s="20"/>
      <c r="E106" s="68"/>
      <c r="F106" s="68"/>
    </row>
    <row r="107" spans="1:6" s="62" customFormat="1" ht="15.75">
      <c r="A107" s="20"/>
      <c r="B107" s="66"/>
      <c r="C107" s="16" t="s">
        <v>14</v>
      </c>
      <c r="D107" s="16"/>
      <c r="E107" s="16"/>
      <c r="F107" s="16"/>
    </row>
    <row r="108" spans="1:6" s="62" customFormat="1" ht="15.75">
      <c r="A108" s="20"/>
      <c r="B108" s="66"/>
      <c r="C108" s="13"/>
      <c r="D108" s="13"/>
      <c r="E108" s="14"/>
      <c r="F108" s="14"/>
    </row>
    <row r="109" spans="1:6" s="62" customFormat="1" ht="15.75">
      <c r="A109" s="20"/>
      <c r="B109" s="69" t="s">
        <v>15</v>
      </c>
      <c r="C109" s="13"/>
      <c r="D109" s="13"/>
      <c r="E109" s="14"/>
      <c r="F109" s="14"/>
    </row>
    <row r="110" spans="1:6" s="22" customFormat="1" ht="16.5" thickBot="1">
      <c r="A110" s="20"/>
      <c r="B110" s="66"/>
      <c r="C110" s="16" t="s">
        <v>12</v>
      </c>
      <c r="D110" s="16"/>
      <c r="E110" s="16"/>
      <c r="F110" s="16"/>
    </row>
    <row r="111" spans="1:6" s="22" customFormat="1" ht="15.75">
      <c r="A111" s="20"/>
      <c r="B111" s="66"/>
      <c r="C111" s="16" t="s">
        <v>13</v>
      </c>
      <c r="D111" s="16"/>
      <c r="E111" s="16"/>
      <c r="F111" s="16"/>
    </row>
  </sheetData>
  <sheetProtection algorithmName="SHA-512" hashValue="7VYgzXKBuMf3jLumlFJorM7a/lCnWNQNJptbg4EUVYwFayWD5Aqj1H8U+WorafBqlDQfkrBTAuFg6dvCHBGjmw==" saltValue="tnNx02QTtESULPrpr8bZFQ==" spinCount="100000" sheet="1" objects="1" scenarios="1"/>
  <mergeCells count="32">
    <mergeCell ref="B86:E86"/>
    <mergeCell ref="B96:E96"/>
    <mergeCell ref="C107:F107"/>
    <mergeCell ref="B88:F88"/>
    <mergeCell ref="B93:E93"/>
    <mergeCell ref="B99:E99"/>
    <mergeCell ref="C90:F90"/>
    <mergeCell ref="C110:F110"/>
    <mergeCell ref="C111:F111"/>
    <mergeCell ref="B98:E98"/>
    <mergeCell ref="B97:E97"/>
    <mergeCell ref="B100:E100"/>
    <mergeCell ref="B101:E101"/>
    <mergeCell ref="B102:E102"/>
    <mergeCell ref="A105:B105"/>
    <mergeCell ref="A1:F1"/>
    <mergeCell ref="A3:F3"/>
    <mergeCell ref="A4:F4"/>
    <mergeCell ref="A2:F2"/>
    <mergeCell ref="A5:F5"/>
    <mergeCell ref="C58:F58"/>
    <mergeCell ref="C77:F77"/>
    <mergeCell ref="C80:F80"/>
    <mergeCell ref="B20:E20"/>
    <mergeCell ref="B54:E54"/>
    <mergeCell ref="B22:F22"/>
    <mergeCell ref="B56:F56"/>
    <mergeCell ref="C23:F23"/>
    <mergeCell ref="C26:F26"/>
    <mergeCell ref="C36:F36"/>
    <mergeCell ref="C62:F62"/>
    <mergeCell ref="C66:F66"/>
  </mergeCells>
  <phoneticPr fontId="6" type="noConversion"/>
  <pageMargins left="0.70000000000000007" right="0.70000000000000007" top="0.75" bottom="0.75" header="0.30000000000000004" footer="0.30000000000000004"/>
  <pageSetup paperSize="9" fitToHeight="0" orientation="portrait" r:id="rId1"/>
  <rowBreaks count="2" manualBreakCount="2">
    <brk id="79" max="5" man="1"/>
    <brk id="9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Uputa za popunjavanje</vt:lpstr>
      <vt:lpstr>Troškovnik</vt:lpstr>
      <vt:lpstr>Troškovnik!Print_Area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Lončarić</dc:creator>
  <cp:lastModifiedBy>Kristijan Lončarić</cp:lastModifiedBy>
  <cp:lastPrinted>2025-12-19T07:41:55Z</cp:lastPrinted>
  <dcterms:created xsi:type="dcterms:W3CDTF">2021-12-13T14:27:14Z</dcterms:created>
  <dcterms:modified xsi:type="dcterms:W3CDTF">2025-12-19T07:52:28Z</dcterms:modified>
</cp:coreProperties>
</file>