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loncaric\Desktop\Nabava\2024\25-24 Uređenje kupališta Stran\"/>
    </mc:Choice>
  </mc:AlternateContent>
  <xr:revisionPtr revIDLastSave="0" documentId="13_ncr:1_{64DD41CA-63D2-428F-9C68-6B0255B7719A}" xr6:coauthVersionLast="47" xr6:coauthVersionMax="47" xr10:uidLastSave="{00000000-0000-0000-0000-000000000000}"/>
  <bookViews>
    <workbookView xWindow="-120" yWindow="-120" windowWidth="29040" windowHeight="15720" activeTab="1" xr2:uid="{00000000-000D-0000-FFFF-FFFF00000000}"/>
  </bookViews>
  <sheets>
    <sheet name="Uputa za popunjavanje" sheetId="4" r:id="rId1"/>
    <sheet name="Troškovnik" sheetId="2" r:id="rId2"/>
  </sheets>
  <definedNames>
    <definedName name="_xlnm.Print_Area" localSheetId="1">Troškovnik!$A$1:$F$55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 l="1"/>
  <c r="F19" i="2"/>
  <c r="F14" i="2"/>
  <c r="F9" i="2"/>
  <c r="F35" i="2"/>
  <c r="F34" i="2"/>
  <c r="F32" i="2"/>
  <c r="F31" i="2"/>
  <c r="F37" i="2"/>
  <c r="F36" i="2"/>
  <c r="F29" i="2"/>
  <c r="F28" i="2"/>
  <c r="F38" i="2" s="1"/>
  <c r="F23" i="2" l="1"/>
  <c r="F22" i="2"/>
  <c r="F21" i="2"/>
  <c r="F18" i="2"/>
  <c r="F17" i="2" l="1"/>
  <c r="F16" i="2"/>
  <c r="F24" i="2" l="1"/>
  <c r="F10" i="2"/>
  <c r="F11" i="2" l="1"/>
  <c r="B43" i="2"/>
  <c r="B42" i="2"/>
  <c r="B41" i="2"/>
  <c r="F41" i="2" l="1"/>
  <c r="F43" i="2" l="1"/>
  <c r="F42" i="2"/>
  <c r="F44" i="2" l="1"/>
  <c r="F45" i="2" l="1"/>
  <c r="F46" i="2" s="1"/>
</calcChain>
</file>

<file path=xl/sharedStrings.xml><?xml version="1.0" encoding="utf-8"?>
<sst xmlns="http://schemas.openxmlformats.org/spreadsheetml/2006/main" count="99" uniqueCount="70">
  <si>
    <t>T R O Š K O V N I K</t>
  </si>
  <si>
    <t>R. br.</t>
  </si>
  <si>
    <t>Opis</t>
  </si>
  <si>
    <t>Jedinična mjera</t>
  </si>
  <si>
    <t>Jedinična cijena</t>
  </si>
  <si>
    <t>Količina</t>
  </si>
  <si>
    <t>Iznos</t>
  </si>
  <si>
    <t>kom</t>
  </si>
  <si>
    <t>REKAPITULACIJA</t>
  </si>
  <si>
    <t>UKUPNO:</t>
  </si>
  <si>
    <t>PDV (25%):</t>
  </si>
  <si>
    <t>SVEUKUPNO:</t>
  </si>
  <si>
    <t>U _____________, _______________ godine.</t>
  </si>
  <si>
    <t>___________________________________</t>
  </si>
  <si>
    <t>(ime, prezime i potpis ovlaštene osobe Ponuditelja)</t>
  </si>
  <si>
    <t>PONUDITELJ</t>
  </si>
  <si>
    <t>MP</t>
  </si>
  <si>
    <t>m2</t>
  </si>
  <si>
    <t>m3</t>
  </si>
  <si>
    <t>1.</t>
  </si>
  <si>
    <t>2.</t>
  </si>
  <si>
    <t>3.</t>
  </si>
  <si>
    <t>kg</t>
  </si>
  <si>
    <t>PRIPREMNI RADOVI</t>
  </si>
  <si>
    <t>PRIPREMNI RADOVI - UKUPNO</t>
  </si>
  <si>
    <t>Popunjavaju se samo polja označena svijetlo plavom bojom, i to jediničnim cijenama bez PDV-a. Molimo ponuditelje da ne mijenjaju preostala polja. Naručitelj je u obrazac ubacio odgovarajuće formule za izračun cijene.
Ukoliko je ponuđena cijena nula, odnosno ponuditelj stavku nudi besplatno obvezan je u polje predviđeno za upis cijene iste upisati iznos od 0,00 EUR (nula eura). Sve stavke troškovnika moraju biti popunjene.
Ukoliko ponuditelj nije u sustavu PDV-a, u rekapitulaciji pod stavkom "PDV (25%)" upisuje nulu (0). Za ponuditelje u sustavu PDV-a ova stavka će se automatski izračunati i nema potrebe za upisivanjem ičega.
OPĆINA OMIŠALJ</t>
  </si>
  <si>
    <t>kpl</t>
  </si>
  <si>
    <t>2.1.</t>
  </si>
  <si>
    <t>2.2.</t>
  </si>
  <si>
    <t>1.1.</t>
  </si>
  <si>
    <t>1.2.</t>
  </si>
  <si>
    <t>3.1.</t>
  </si>
  <si>
    <t>3.2.</t>
  </si>
  <si>
    <t>ZEMLJANI RADOVI</t>
  </si>
  <si>
    <t>ZEMLJANI RADOVI - UKUPNO</t>
  </si>
  <si>
    <t>BETONSKI I ARMIRANO BETONSKI RADOVI - UKUPNO</t>
  </si>
  <si>
    <t>BETONSKI I ARMIRANO BETONSKI RADOVI</t>
  </si>
  <si>
    <t>a)</t>
  </si>
  <si>
    <t>b)</t>
  </si>
  <si>
    <t>2.3.</t>
  </si>
  <si>
    <t>2.4.</t>
  </si>
  <si>
    <t>2.5.</t>
  </si>
  <si>
    <t>2.6.</t>
  </si>
  <si>
    <t>2.7.</t>
  </si>
  <si>
    <t>3.3.</t>
  </si>
  <si>
    <t>c)</t>
  </si>
  <si>
    <t>d)</t>
  </si>
  <si>
    <t>m'</t>
  </si>
  <si>
    <r>
      <t>Organiziranje gradilišta. Stavka uključuje</t>
    </r>
    <r>
      <rPr>
        <b/>
        <sz val="10"/>
        <color rgb="FF000000"/>
        <rFont val="Times New Roman"/>
        <family val="1"/>
        <charset val="238"/>
      </rPr>
      <t xml:space="preserve"> </t>
    </r>
    <r>
      <rPr>
        <sz val="10"/>
        <color rgb="FF000000"/>
        <rFont val="Times New Roman"/>
        <family val="1"/>
        <charset val="238"/>
      </rPr>
      <t>dovoz strojeva i opreme na gradilište, transport strojeva sa ceste na plažu, izradu svih skladišta i prostora potrebnih za odlaganje materijala i šute te izradu i montažu ploča upozorenja odnosno ploče zaštite na radu. Stavka obuhvaća i ograđivanje gradilišta sa tipskom mrežastom ogradom u svemu prema važećoj zakonskoj regulativi iz područja zaštite na radu te čišćenje gradilišta po dovršetku radova. Obračun po komplet izvedenoj stavci.</t>
    </r>
  </si>
  <si>
    <t>Demontaža, odvoz i zbrinjavanje postojeće ograde na deponij osiguran od strane izvođača radova. Obračun po m' demontirane i zbrinute ograde.</t>
  </si>
  <si>
    <t>Strojno uklanjanje postojeće betonske ploče oblanog platoa s utovarom u transportno sredstvo i odvozom na deponij osiguran od strane izvođača radova. Obračun po m2 razbijenog i odvezenog sloja bez obzira na debljinu.</t>
  </si>
  <si>
    <t>Strojni podmorski iskop tla za temeljnu stopu obalnog zida s odlaganjem iskopanog materijala na za to predviđeno mjesto. Rov dimezija 130 x 70 cm. Zbog sprječavanja osipavanja stranica iskopa, iskop se predviđa izvesti sa kosim stranicama. Rad se izvodi strojno uz pomoć ronioca. U stavku uključen ručni podmorski iskop (mamutiranje) koji se izvodi nakon strojnog iskopa kako bi se uklonio zaostali sitni materijal. Pri kopanju dno iskopa poravnati i horizontirati s točnošću ±3 cm. Obračun po m3 iskopanog materijala u sraslom stanju bez obzira na kategoriju tla.</t>
  </si>
  <si>
    <t>Ručni iskop (mamutiranje)</t>
  </si>
  <si>
    <t>Strojni iskop</t>
  </si>
  <si>
    <t>Strojni podmorski iskop tla za temeljnu stopu stepenica s odlaganjem iskopanog materijala na za to predviđeno mjesto. Zbog sprječavanja osipavanja stranica iskopa, iskop se predviđa izvesti sa kosim stranicama. Pri kopanju dno iskopa poravnati i horizontirati s točnošću ±3 cm. Obračun po m3 iskopanog materijala u sraslom stanju bez obzira na kategoriju tla.</t>
  </si>
  <si>
    <t>Čišćenje betona postojećih pomorskih građevina pod i nad morem mlazom vode pod pritiskom u dijelu gdje se uz postojeće obalne zidove izvodi dogradnja novim betonom. Čišćenje se izvodi neposredno prije betoniranja dogradnje mlazom pod pritiskom od 100 do 200 bara i skidaju se sa površine naslage (alge, labavi komadi betona i sl.). Obrađena površina mora biti čista i kompaktna, bez površina betona u rastrošenom stanju. Uklonjeni materijal potrebno je ukloniti i ubrinuti sukladno važećim propisima. Obračun po m2 očišćene površine.</t>
  </si>
  <si>
    <t xml:space="preserve">Bušenje pod i nad morem dvije rupe u koso prema dolje pod kutem od 45°, dubine 40 cm na svaki m2 zida postojećih pomorskih građevina na mjestima izvođenja dogradnje novim betonom, promjera Ø25 mm, u postojećem ("zdravom") betonu, punjenje prikladnim epoksidnim mortom te ugradba ankera. Obračun po komadu ugrađenog ankera. </t>
  </si>
  <si>
    <t>2.8.</t>
  </si>
  <si>
    <t>Dobava, doprema i ugradnja kamenog materijala za izradu nasipa na dijelovima gdje se povećava obalni plato. Nasipavanje se vrši probranim materijalom iz iskopa uz strojno zbijanje do odgovarajućeg modula zbijenosti. Obračun po m3 ugrađenog materijala u zbijenom stanju.</t>
  </si>
  <si>
    <t>Dobava i doprema materijala te izrada nosivog sloja od mehanički zbijenog zrnatog kamenog materijala granulacije 0-31,5 mm (tampon), u debljini od 15 cm ispod područja armirano-betonske ploče obalnog platoa. Zbijanje se vrši vibracijskim valjkom ili vibro pločama u slojevima do potrebnog modula zbijenosti. Obračun po m3 ugrađenog materijala u zbijenom stanju.</t>
  </si>
  <si>
    <t>Dobava i doprema materijala te izrada sloja šljunka u moru uz stepenice za ulaz/izlaz u/iz more/a. Šljunak veličine zrna od 8-16 mm nasipati u sloju debljine 20 cm ispred stepenica. Obračun se vrši prema m3 dobavljenog i ugrađenog materijala.</t>
  </si>
  <si>
    <t>Beton</t>
  </si>
  <si>
    <t>Oplata</t>
  </si>
  <si>
    <t>Armatura (mreža Q335 i šipke)</t>
  </si>
  <si>
    <t>Dilatacija - kameni oblutci</t>
  </si>
  <si>
    <t>Betoniranje "kontraktor" postupkom stepenica uključujući i temeljnu stopu stepenica, beton klase C35/45.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U cijenu stavke uključiti beton i oplatu, sav potreban glavni i pomoćni materijal, rad i transporte, uključivo i njegu betona. Obračun po m3 ugrađenog betona, odnosno po m2 montirane oplate.</t>
  </si>
  <si>
    <t>Dobava, doprema i ugradnja betona za izradu ploče obalnog platoa debljine 15 cm sa dilatacijama širine 20 cm u koje se ugrađuju kameni oblutci radi vizualnog efekta, položaj i oblik dilatacija prikazan u nacrtnom dijelu elaborata tehničkog rješenja. Beton klase C25/30.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Dobava, doprema, rezanje, savijanje, vezivanje i postavljanje potrebne armature. Armatura se veže paljenom žicom. Podmetači u dovoljnom broju moraju biti uključeni u jediničnu cijenu. U cijenu stavke uključiti beton, oplatu, armaturu, izradu dilatacije te sav potreban glavni i pomoćni materijal, rad i transporte, sve do potpune gotovosti. Obračun po m3 ugrađenog betona, m2 montirane oplate, kg ugrađene armature te po m2 izrađene dilatacije od kamenih oblutaka.</t>
  </si>
  <si>
    <t>Betoniranje "kontraktor" postupkom pod morem temelja, te obalnog zida debljine do 40 cm, betonom "in situ". Betoniranje se izvodi s nadvišenjem te uklanjanjem površinskog, ispranog sloja betona debljine do 10 cm, najkasnije drugi dan nakon betoniranja. Beton dogradnje je minimalnog razreda čvrstoće C35/45 s min. 400 kg cementa otpornog na djelovanje morske vode i razreda izloženosti XS3 i XF2.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 odnosno po m2 montirane oplate.</t>
  </si>
  <si>
    <t>Evidencijski broj nabave: 25/24</t>
  </si>
  <si>
    <t>Predmet nabave: Uređenje kupališta Stran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</si>
</sst>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1]"/>
    <numFmt numFmtId="168" formatCode="&quot; &quot;#,##0.00&quot;    &quot;;&quot;-&quot;#,##0.00&quot;    &quot;;&quot; -&quot;00&quot;    &quot;;&quot; &quot;@&quot; &quot;"/>
    <numFmt numFmtId="169" formatCode="_-* #,##0.00\ _k_n_-;\-* #,##0.00\ _k_n_-;_-* &quot;-&quot;??\ _k_n_-;_-@_-"/>
  </numFmts>
  <fonts count="15">
    <font>
      <sz val="11"/>
      <color rgb="FF000000"/>
      <name val="Calibri"/>
      <family val="2"/>
      <charset val="238"/>
    </font>
    <font>
      <sz val="11"/>
      <color rgb="FF000000"/>
      <name val="Calibri"/>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1"/>
      <color rgb="FF000000"/>
      <name val="Times New Roman"/>
      <family val="1"/>
      <charset val="238"/>
    </font>
    <font>
      <sz val="10"/>
      <color rgb="FF000000"/>
      <name val="Arial"/>
      <family val="2"/>
      <charset val="238"/>
    </font>
    <font>
      <sz val="11"/>
      <color rgb="FF000000"/>
      <name val="Calibri"/>
      <family val="2"/>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2"/>
      <color rgb="FF000000"/>
      <name val="Arial"/>
      <family val="2"/>
      <charset val="238"/>
    </font>
    <font>
      <sz val="10"/>
      <color rgb="FF000000"/>
      <name val="ISOCPEUR"/>
      <family val="2"/>
    </font>
  </fonts>
  <fills count="7">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7">
    <xf numFmtId="0" fontId="0" fillId="0" borderId="0"/>
    <xf numFmtId="165" fontId="1" fillId="0" borderId="0" applyFont="0" applyFill="0" applyBorder="0" applyAlignment="0" applyProtection="0"/>
    <xf numFmtId="166" fontId="1" fillId="0" borderId="0" applyFont="0" applyFill="0" applyBorder="0" applyAlignment="0" applyProtection="0"/>
    <xf numFmtId="0" fontId="9" fillId="0" borderId="0"/>
    <xf numFmtId="168" fontId="9" fillId="0" borderId="0" applyFont="0" applyFill="0" applyBorder="0" applyAlignment="0" applyProtection="0"/>
    <xf numFmtId="169" fontId="9" fillId="0" borderId="0" applyFont="0" applyFill="0" applyBorder="0" applyAlignment="0" applyProtection="0"/>
    <xf numFmtId="0" fontId="14" fillId="0" borderId="0" applyNumberFormat="0" applyBorder="0" applyProtection="0"/>
  </cellStyleXfs>
  <cellXfs count="72">
    <xf numFmtId="0" fontId="0" fillId="0" borderId="0" xfId="0"/>
    <xf numFmtId="0" fontId="2" fillId="0" borderId="0" xfId="0" applyFont="1"/>
    <xf numFmtId="167" fontId="12" fillId="4" borderId="4" xfId="0" applyNumberFormat="1" applyFont="1" applyFill="1" applyBorder="1" applyAlignment="1" applyProtection="1">
      <alignment horizontal="center" vertical="center" wrapText="1"/>
      <protection locked="0"/>
    </xf>
    <xf numFmtId="167" fontId="12" fillId="4" borderId="2" xfId="0" applyNumberFormat="1" applyFont="1" applyFill="1" applyBorder="1" applyAlignment="1" applyProtection="1">
      <alignment horizontal="center" vertical="center" wrapText="1"/>
      <protection locked="0"/>
    </xf>
    <xf numFmtId="167" fontId="12" fillId="4" borderId="4" xfId="0" applyNumberFormat="1" applyFont="1" applyFill="1" applyBorder="1" applyAlignment="1" applyProtection="1">
      <alignment horizontal="center" vertical="center"/>
      <protection locked="0"/>
    </xf>
    <xf numFmtId="167" fontId="12" fillId="4" borderId="2" xfId="0" applyNumberFormat="1" applyFont="1" applyFill="1" applyBorder="1" applyAlignment="1" applyProtection="1">
      <alignment horizontal="center" vertical="center"/>
      <protection locked="0"/>
    </xf>
    <xf numFmtId="167" fontId="4" fillId="5" borderId="1" xfId="2" applyNumberFormat="1" applyFont="1" applyFill="1" applyBorder="1" applyAlignment="1" applyProtection="1">
      <alignment horizontal="center" vertical="center"/>
      <protection locked="0"/>
    </xf>
    <xf numFmtId="0" fontId="2" fillId="0" borderId="0" xfId="0" applyFont="1" applyAlignment="1">
      <alignment horizontal="left" vertical="center" wrapText="1"/>
    </xf>
    <xf numFmtId="0" fontId="3" fillId="0" borderId="0" xfId="0" applyFont="1" applyAlignment="1" applyProtection="1">
      <alignment horizontal="center" vertical="center"/>
    </xf>
    <xf numFmtId="0" fontId="7" fillId="0" borderId="0" xfId="0" applyFont="1" applyProtection="1"/>
    <xf numFmtId="164" fontId="4" fillId="0" borderId="0" xfId="0" applyNumberFormat="1" applyFont="1" applyAlignment="1" applyProtection="1">
      <alignment horizontal="center" vertical="center"/>
    </xf>
    <xf numFmtId="0" fontId="5" fillId="0" borderId="0" xfId="0" applyFont="1" applyProtection="1"/>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5" fillId="0" borderId="0" xfId="0" applyFont="1" applyAlignment="1" applyProtection="1">
      <alignment wrapText="1"/>
    </xf>
    <xf numFmtId="4" fontId="5" fillId="0" borderId="0" xfId="0" applyNumberFormat="1" applyFont="1" applyAlignment="1" applyProtection="1">
      <alignment horizontal="center" vertical="top"/>
    </xf>
    <xf numFmtId="0" fontId="11" fillId="5" borderId="1" xfId="0" applyFont="1" applyFill="1" applyBorder="1" applyAlignment="1" applyProtection="1">
      <alignment horizontal="center" vertical="center" wrapText="1"/>
    </xf>
    <xf numFmtId="4" fontId="11" fillId="5" borderId="1" xfId="0" applyNumberFormat="1" applyFont="1" applyFill="1" applyBorder="1" applyAlignment="1" applyProtection="1">
      <alignment horizontal="center" vertical="center" wrapText="1"/>
    </xf>
    <xf numFmtId="4" fontId="11" fillId="5" borderId="1" xfId="0"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wrapText="1" indent="1"/>
    </xf>
    <xf numFmtId="0" fontId="11" fillId="2" borderId="2" xfId="0" applyFont="1" applyFill="1" applyBorder="1" applyAlignment="1" applyProtection="1">
      <alignment horizontal="center" vertical="center" wrapText="1"/>
    </xf>
    <xf numFmtId="4" fontId="11" fillId="2" borderId="2" xfId="0" applyNumberFormat="1" applyFont="1" applyFill="1" applyBorder="1" applyAlignment="1" applyProtection="1">
      <alignment horizontal="center" vertical="center" wrapText="1"/>
    </xf>
    <xf numFmtId="4" fontId="11" fillId="2" borderId="2" xfId="0" applyNumberFormat="1" applyFont="1" applyFill="1" applyBorder="1" applyAlignment="1" applyProtection="1">
      <alignment horizontal="center" vertical="center"/>
    </xf>
    <xf numFmtId="0" fontId="12" fillId="0" borderId="0" xfId="0" applyFont="1" applyProtection="1"/>
    <xf numFmtId="0" fontId="12" fillId="0" borderId="3" xfId="0" applyFont="1" applyBorder="1" applyAlignment="1" applyProtection="1">
      <alignment horizontal="center" vertical="center"/>
    </xf>
    <xf numFmtId="0" fontId="12" fillId="0" borderId="4" xfId="0" applyFont="1" applyBorder="1" applyAlignment="1" applyProtection="1">
      <alignment horizontal="left" vertical="center" wrapText="1" indent="1"/>
    </xf>
    <xf numFmtId="0" fontId="12" fillId="0" borderId="4" xfId="0" applyFont="1" applyBorder="1" applyAlignment="1" applyProtection="1">
      <alignment horizontal="center" vertical="center"/>
    </xf>
    <xf numFmtId="4" fontId="12" fillId="0" borderId="4" xfId="0" applyNumberFormat="1" applyFont="1" applyBorder="1" applyAlignment="1" applyProtection="1">
      <alignment horizontal="center" vertical="center"/>
    </xf>
    <xf numFmtId="167" fontId="12" fillId="0" borderId="4" xfId="1" applyNumberFormat="1" applyFont="1" applyBorder="1" applyAlignment="1" applyProtection="1">
      <alignment horizontal="center" vertical="center"/>
    </xf>
    <xf numFmtId="0" fontId="11" fillId="2" borderId="5" xfId="0" applyFont="1" applyFill="1" applyBorder="1" applyAlignment="1" applyProtection="1">
      <alignment horizontal="left" vertical="center" indent="1"/>
    </xf>
    <xf numFmtId="0" fontId="11" fillId="2" borderId="6" xfId="0" applyFont="1" applyFill="1" applyBorder="1" applyAlignment="1" applyProtection="1">
      <alignment horizontal="left" vertical="center" indent="1"/>
    </xf>
    <xf numFmtId="167" fontId="11" fillId="2" borderId="1" xfId="1" applyNumberFormat="1" applyFont="1" applyFill="1" applyBorder="1" applyAlignment="1" applyProtection="1">
      <alignment horizontal="center" vertical="center"/>
    </xf>
    <xf numFmtId="0" fontId="12" fillId="0" borderId="0" xfId="0" applyFont="1" applyAlignment="1" applyProtection="1">
      <alignment wrapText="1"/>
    </xf>
    <xf numFmtId="4" fontId="12" fillId="0" borderId="0" xfId="0" applyNumberFormat="1" applyFont="1" applyAlignment="1" applyProtection="1">
      <alignment horizontal="center" vertical="top"/>
    </xf>
    <xf numFmtId="0" fontId="11" fillId="2" borderId="6" xfId="0" applyFont="1" applyFill="1" applyBorder="1" applyAlignment="1" applyProtection="1">
      <alignment horizontal="left" vertical="center" wrapText="1" indent="1"/>
    </xf>
    <xf numFmtId="0" fontId="11" fillId="2" borderId="7" xfId="0" applyFont="1" applyFill="1" applyBorder="1" applyAlignment="1" applyProtection="1">
      <alignment horizontal="left" vertical="center" wrapText="1" indent="1"/>
    </xf>
    <xf numFmtId="0" fontId="11" fillId="2" borderId="2" xfId="0" applyFont="1" applyFill="1" applyBorder="1" applyAlignment="1" applyProtection="1">
      <alignment horizontal="left" vertical="center" wrapText="1" indent="1"/>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horizontal="left" vertical="center" wrapText="1" indent="1"/>
    </xf>
    <xf numFmtId="0" fontId="12" fillId="0" borderId="2" xfId="0" applyFont="1" applyBorder="1" applyAlignment="1" applyProtection="1">
      <alignment horizontal="center" vertical="center"/>
    </xf>
    <xf numFmtId="4" fontId="12" fillId="0" borderId="2" xfId="0" applyNumberFormat="1" applyFont="1" applyBorder="1" applyAlignment="1" applyProtection="1">
      <alignment horizontal="center" vertical="center"/>
    </xf>
    <xf numFmtId="167" fontId="12" fillId="0" borderId="2" xfId="1" applyNumberFormat="1"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49" fontId="12" fillId="0" borderId="3" xfId="0" applyNumberFormat="1" applyFont="1" applyBorder="1" applyAlignment="1" applyProtection="1">
      <alignment horizontal="center" vertical="center"/>
    </xf>
    <xf numFmtId="0" fontId="8" fillId="0" borderId="0" xfId="0" applyFont="1" applyProtection="1"/>
    <xf numFmtId="0" fontId="4" fillId="6" borderId="6" xfId="0" applyFont="1" applyFill="1" applyBorder="1" applyAlignment="1" applyProtection="1">
      <alignment horizontal="center" vertical="center"/>
    </xf>
    <xf numFmtId="0" fontId="4" fillId="6" borderId="7" xfId="0" applyFont="1" applyFill="1" applyBorder="1" applyAlignment="1" applyProtection="1">
      <alignment horizontal="left" vertical="center" wrapText="1" indent="1"/>
    </xf>
    <xf numFmtId="0" fontId="4" fillId="6" borderId="7" xfId="0" applyFont="1" applyFill="1" applyBorder="1" applyAlignment="1" applyProtection="1">
      <alignment horizontal="center" vertical="center" wrapText="1"/>
    </xf>
    <xf numFmtId="4" fontId="4" fillId="6" borderId="7" xfId="1" applyNumberFormat="1" applyFont="1" applyFill="1" applyBorder="1" applyAlignment="1" applyProtection="1">
      <alignment vertical="center"/>
    </xf>
    <xf numFmtId="0" fontId="4" fillId="6" borderId="7" xfId="0" applyFont="1" applyFill="1" applyBorder="1" applyAlignment="1" applyProtection="1">
      <alignment horizontal="center" vertical="center"/>
    </xf>
    <xf numFmtId="4" fontId="4" fillId="6" borderId="2" xfId="1" applyNumberFormat="1" applyFont="1" applyFill="1" applyBorder="1" applyAlignment="1" applyProtection="1">
      <alignment horizontal="center" vertical="center"/>
    </xf>
    <xf numFmtId="0" fontId="13" fillId="0" borderId="0" xfId="0" applyFont="1" applyProtection="1"/>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left" vertical="center" indent="1"/>
    </xf>
    <xf numFmtId="167" fontId="4" fillId="3" borderId="1" xfId="2" applyNumberFormat="1" applyFont="1" applyFill="1" applyBorder="1" applyAlignment="1" applyProtection="1">
      <alignment horizontal="center" vertical="center"/>
    </xf>
    <xf numFmtId="4" fontId="4" fillId="3" borderId="1" xfId="1" applyNumberFormat="1" applyFont="1" applyFill="1" applyBorder="1" applyAlignment="1" applyProtection="1">
      <alignment horizontal="center" vertical="center"/>
    </xf>
    <xf numFmtId="4" fontId="4" fillId="3" borderId="1" xfId="1" applyNumberFormat="1" applyFont="1" applyFill="1" applyBorder="1" applyAlignment="1" applyProtection="1">
      <alignment horizontal="left" vertical="center" wrapText="1" indent="1"/>
    </xf>
    <xf numFmtId="0" fontId="4" fillId="5" borderId="1" xfId="0" applyFont="1" applyFill="1" applyBorder="1" applyAlignment="1" applyProtection="1">
      <alignment horizontal="left" vertical="center" wrapText="1" indent="1"/>
    </xf>
    <xf numFmtId="167" fontId="4" fillId="5" borderId="1" xfId="2" applyNumberFormat="1" applyFont="1" applyFill="1" applyBorder="1" applyAlignment="1" applyProtection="1">
      <alignment horizontal="center" vertical="center"/>
    </xf>
    <xf numFmtId="0" fontId="7" fillId="0" borderId="0" xfId="0" applyFont="1" applyAlignment="1" applyProtection="1">
      <alignment wrapText="1"/>
    </xf>
    <xf numFmtId="4" fontId="7" fillId="0" borderId="0" xfId="0" applyNumberFormat="1" applyFont="1" applyAlignment="1" applyProtection="1">
      <alignment horizontal="center" vertical="top"/>
    </xf>
    <xf numFmtId="0" fontId="7" fillId="0" borderId="0" xfId="0" applyFont="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right" wrapText="1"/>
    </xf>
    <xf numFmtId="0" fontId="10"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center"/>
      <protection locked="0"/>
    </xf>
    <xf numFmtId="0" fontId="7" fillId="0" borderId="0" xfId="0" applyFont="1" applyAlignment="1" applyProtection="1">
      <alignment horizontal="center"/>
      <protection locked="0"/>
    </xf>
  </cellXfs>
  <cellStyles count="7">
    <cellStyle name="Comma" xfId="1" builtinId="3" customBuiltin="1"/>
    <cellStyle name="Comma 2" xfId="4" xr:uid="{A1C23E06-ABEA-4680-84F0-4BC52E925EBF}"/>
    <cellStyle name="Comma 3" xfId="5" xr:uid="{B673E239-C0A5-45BC-93A8-0057E89409BC}"/>
    <cellStyle name="Currency" xfId="2" builtinId="4" customBuiltin="1"/>
    <cellStyle name="Normal" xfId="0" builtinId="0" customBuiltin="1"/>
    <cellStyle name="Normal 10" xfId="6" xr:uid="{2FFDD7FD-22D5-4D09-8BBA-E425CF6D783C}"/>
    <cellStyle name="Normal 3" xfId="3" xr:uid="{D5CB708F-5ECB-4809-9FAA-B173C3BA2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7438-C51E-4E8C-8C02-A659A34ABA6B}">
  <dimension ref="A1:H10"/>
  <sheetViews>
    <sheetView workbookViewId="0">
      <selection activeCell="F12" sqref="F12"/>
    </sheetView>
  </sheetViews>
  <sheetFormatPr defaultRowHeight="15"/>
  <cols>
    <col min="8" max="8" width="18.42578125" customWidth="1"/>
  </cols>
  <sheetData>
    <row r="1" spans="1:8" ht="150" customHeight="1">
      <c r="A1" s="7" t="s">
        <v>25</v>
      </c>
      <c r="B1" s="7"/>
      <c r="C1" s="7"/>
      <c r="D1" s="7"/>
      <c r="E1" s="7"/>
      <c r="F1" s="7"/>
      <c r="G1" s="7"/>
      <c r="H1" s="7"/>
    </row>
    <row r="2" spans="1:8">
      <c r="A2" s="7"/>
      <c r="B2" s="7"/>
      <c r="C2" s="7"/>
      <c r="D2" s="7"/>
      <c r="E2" s="7"/>
      <c r="F2" s="7"/>
      <c r="G2" s="7"/>
      <c r="H2" s="7"/>
    </row>
    <row r="3" spans="1:8">
      <c r="A3" s="7"/>
      <c r="B3" s="7"/>
      <c r="C3" s="7"/>
      <c r="D3" s="7"/>
      <c r="E3" s="7"/>
      <c r="F3" s="7"/>
      <c r="G3" s="7"/>
      <c r="H3" s="7"/>
    </row>
    <row r="4" spans="1:8">
      <c r="A4" s="7"/>
      <c r="B4" s="7"/>
      <c r="C4" s="7"/>
      <c r="D4" s="7"/>
      <c r="E4" s="7"/>
      <c r="F4" s="7"/>
      <c r="G4" s="7"/>
      <c r="H4" s="7"/>
    </row>
    <row r="5" spans="1:8">
      <c r="A5" s="7"/>
      <c r="B5" s="7"/>
      <c r="C5" s="7"/>
      <c r="D5" s="7"/>
      <c r="E5" s="7"/>
      <c r="F5" s="7"/>
      <c r="G5" s="7"/>
      <c r="H5" s="7"/>
    </row>
    <row r="6" spans="1:8">
      <c r="A6" s="7"/>
      <c r="B6" s="7"/>
      <c r="C6" s="7"/>
      <c r="D6" s="7"/>
      <c r="E6" s="7"/>
      <c r="F6" s="7"/>
      <c r="G6" s="7"/>
      <c r="H6" s="7"/>
    </row>
    <row r="7" spans="1:8">
      <c r="A7" s="7"/>
      <c r="B7" s="7"/>
      <c r="C7" s="7"/>
      <c r="D7" s="7"/>
      <c r="E7" s="7"/>
      <c r="F7" s="7"/>
      <c r="G7" s="7"/>
      <c r="H7" s="7"/>
    </row>
    <row r="8" spans="1:8">
      <c r="A8" s="7"/>
      <c r="B8" s="7"/>
      <c r="C8" s="7"/>
      <c r="D8" s="7"/>
      <c r="E8" s="7"/>
      <c r="F8" s="7"/>
      <c r="G8" s="7"/>
      <c r="H8" s="7"/>
    </row>
    <row r="10" spans="1:8" ht="18.75">
      <c r="A10" s="1"/>
      <c r="B10" s="1"/>
      <c r="C10" s="1"/>
      <c r="D10" s="1"/>
      <c r="E10" s="1"/>
      <c r="F10" s="1"/>
      <c r="G10" s="1"/>
      <c r="H10" s="1"/>
    </row>
  </sheetData>
  <mergeCells count="1">
    <mergeCell ref="A1: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
  <sheetViews>
    <sheetView tabSelected="1" view="pageBreakPreview" topLeftCell="A10" zoomScale="145" zoomScaleNormal="115" zoomScaleSheetLayoutView="145" workbookViewId="0">
      <selection activeCell="A4" sqref="A4:F4"/>
    </sheetView>
  </sheetViews>
  <sheetFormatPr defaultColWidth="8.140625" defaultRowHeight="15"/>
  <cols>
    <col min="1" max="1" width="7" style="9" customWidth="1"/>
    <col min="2" max="2" width="35.5703125" style="63" customWidth="1"/>
    <col min="3" max="3" width="9.42578125" style="9" customWidth="1"/>
    <col min="4" max="4" width="9.140625" style="9" customWidth="1"/>
    <col min="5" max="5" width="11.85546875" style="65" customWidth="1"/>
    <col min="6" max="6" width="13.85546875" style="65" customWidth="1"/>
    <col min="7" max="7" width="8.140625" style="9" customWidth="1"/>
    <col min="8" max="16384" width="8.140625" style="9"/>
  </cols>
  <sheetData>
    <row r="1" spans="1:6" ht="20.25">
      <c r="A1" s="8" t="s">
        <v>0</v>
      </c>
      <c r="B1" s="8"/>
      <c r="C1" s="8"/>
      <c r="D1" s="8"/>
      <c r="E1" s="8"/>
      <c r="F1" s="8"/>
    </row>
    <row r="2" spans="1:6" s="11" customFormat="1" ht="15.75">
      <c r="A2" s="10"/>
      <c r="B2" s="10"/>
      <c r="C2" s="10"/>
      <c r="D2" s="10"/>
      <c r="E2" s="10"/>
      <c r="F2" s="10"/>
    </row>
    <row r="3" spans="1:6" s="11" customFormat="1" ht="15.75">
      <c r="A3" s="12" t="s">
        <v>69</v>
      </c>
      <c r="B3" s="12"/>
      <c r="C3" s="12"/>
      <c r="D3" s="12"/>
      <c r="E3" s="12"/>
      <c r="F3" s="12"/>
    </row>
    <row r="4" spans="1:6" s="11" customFormat="1" ht="15.75">
      <c r="A4" s="13" t="s">
        <v>68</v>
      </c>
      <c r="B4" s="13"/>
      <c r="C4" s="13"/>
      <c r="D4" s="13"/>
      <c r="E4" s="13"/>
      <c r="F4" s="13"/>
    </row>
    <row r="5" spans="1:6" s="11" customFormat="1" ht="16.5" thickBot="1">
      <c r="B5" s="14"/>
      <c r="E5" s="15"/>
      <c r="F5" s="15"/>
    </row>
    <row r="6" spans="1:6" s="11" customFormat="1" ht="16.5" thickBot="1">
      <c r="A6" s="16" t="s">
        <v>1</v>
      </c>
      <c r="B6" s="16" t="s">
        <v>2</v>
      </c>
      <c r="C6" s="16" t="s">
        <v>3</v>
      </c>
      <c r="D6" s="16" t="s">
        <v>5</v>
      </c>
      <c r="E6" s="17" t="s">
        <v>4</v>
      </c>
      <c r="F6" s="18" t="s">
        <v>6</v>
      </c>
    </row>
    <row r="7" spans="1:6" s="11" customFormat="1" ht="16.5" thickBot="1">
      <c r="A7" s="16"/>
      <c r="B7" s="16"/>
      <c r="C7" s="16"/>
      <c r="D7" s="16"/>
      <c r="E7" s="17"/>
      <c r="F7" s="18"/>
    </row>
    <row r="8" spans="1:6" s="24" customFormat="1" ht="24" customHeight="1" thickBot="1">
      <c r="A8" s="19" t="s">
        <v>19</v>
      </c>
      <c r="B8" s="20" t="s">
        <v>23</v>
      </c>
      <c r="C8" s="21"/>
      <c r="D8" s="21"/>
      <c r="E8" s="22"/>
      <c r="F8" s="23"/>
    </row>
    <row r="9" spans="1:6" s="11" customFormat="1" ht="153" customHeight="1" thickBot="1">
      <c r="A9" s="25" t="s">
        <v>29</v>
      </c>
      <c r="B9" s="26" t="s">
        <v>48</v>
      </c>
      <c r="C9" s="27" t="s">
        <v>26</v>
      </c>
      <c r="D9" s="28">
        <v>1</v>
      </c>
      <c r="E9" s="2"/>
      <c r="F9" s="29">
        <f>D9*E9</f>
        <v>0</v>
      </c>
    </row>
    <row r="10" spans="1:6" s="11" customFormat="1" ht="52.5" customHeight="1" thickBot="1">
      <c r="A10" s="25" t="s">
        <v>30</v>
      </c>
      <c r="B10" s="26" t="s">
        <v>49</v>
      </c>
      <c r="C10" s="27" t="s">
        <v>47</v>
      </c>
      <c r="D10" s="28">
        <v>20.5</v>
      </c>
      <c r="E10" s="2"/>
      <c r="F10" s="29">
        <f t="shared" ref="F10" si="0">D10*E10</f>
        <v>0</v>
      </c>
    </row>
    <row r="11" spans="1:6" s="24" customFormat="1" ht="24" customHeight="1" thickBot="1">
      <c r="A11" s="19" t="s">
        <v>19</v>
      </c>
      <c r="B11" s="30" t="s">
        <v>24</v>
      </c>
      <c r="C11" s="30"/>
      <c r="D11" s="30"/>
      <c r="E11" s="31"/>
      <c r="F11" s="32">
        <f>SUM(F9:F10)</f>
        <v>0</v>
      </c>
    </row>
    <row r="12" spans="1:6" s="24" customFormat="1" ht="13.5" thickBot="1">
      <c r="B12" s="33"/>
      <c r="E12" s="34"/>
      <c r="F12" s="34"/>
    </row>
    <row r="13" spans="1:6" s="24" customFormat="1" ht="24" customHeight="1" thickBot="1">
      <c r="A13" s="19" t="s">
        <v>20</v>
      </c>
      <c r="B13" s="35" t="s">
        <v>33</v>
      </c>
      <c r="C13" s="36"/>
      <c r="D13" s="36"/>
      <c r="E13" s="36"/>
      <c r="F13" s="37"/>
    </row>
    <row r="14" spans="1:6" s="11" customFormat="1" ht="77.25" thickBot="1">
      <c r="A14" s="25" t="s">
        <v>27</v>
      </c>
      <c r="B14" s="26" t="s">
        <v>50</v>
      </c>
      <c r="C14" s="27" t="s">
        <v>17</v>
      </c>
      <c r="D14" s="28">
        <v>59</v>
      </c>
      <c r="E14" s="2"/>
      <c r="F14" s="29">
        <f t="shared" ref="F14" si="1">D14*E14</f>
        <v>0</v>
      </c>
    </row>
    <row r="15" spans="1:6" s="11" customFormat="1" ht="180" customHeight="1" thickBot="1">
      <c r="A15" s="25" t="s">
        <v>28</v>
      </c>
      <c r="B15" s="26" t="s">
        <v>51</v>
      </c>
      <c r="C15" s="38"/>
      <c r="D15" s="39"/>
      <c r="E15" s="39"/>
      <c r="F15" s="40"/>
    </row>
    <row r="16" spans="1:6" s="11" customFormat="1" ht="16.5" thickBot="1">
      <c r="A16" s="41" t="s">
        <v>37</v>
      </c>
      <c r="B16" s="42" t="s">
        <v>53</v>
      </c>
      <c r="C16" s="43" t="s">
        <v>18</v>
      </c>
      <c r="D16" s="44">
        <v>23</v>
      </c>
      <c r="E16" s="3"/>
      <c r="F16" s="45">
        <f t="shared" ref="F16:F17" si="2">D16*E16</f>
        <v>0</v>
      </c>
    </row>
    <row r="17" spans="1:6" s="11" customFormat="1" ht="16.5" thickBot="1">
      <c r="A17" s="25" t="s">
        <v>38</v>
      </c>
      <c r="B17" s="26" t="s">
        <v>52</v>
      </c>
      <c r="C17" s="27" t="s">
        <v>18</v>
      </c>
      <c r="D17" s="28">
        <v>14</v>
      </c>
      <c r="E17" s="2"/>
      <c r="F17" s="29">
        <f t="shared" si="2"/>
        <v>0</v>
      </c>
    </row>
    <row r="18" spans="1:6" s="11" customFormat="1" ht="115.5" thickBot="1">
      <c r="A18" s="46" t="s">
        <v>39</v>
      </c>
      <c r="B18" s="42" t="s">
        <v>54</v>
      </c>
      <c r="C18" s="43" t="s">
        <v>18</v>
      </c>
      <c r="D18" s="44">
        <v>3</v>
      </c>
      <c r="E18" s="5"/>
      <c r="F18" s="45">
        <f t="shared" ref="F18:F23" si="3">D18*E18</f>
        <v>0</v>
      </c>
    </row>
    <row r="19" spans="1:6" s="11" customFormat="1" ht="179.25" thickBot="1">
      <c r="A19" s="47" t="s">
        <v>40</v>
      </c>
      <c r="B19" s="26" t="s">
        <v>55</v>
      </c>
      <c r="C19" s="27" t="s">
        <v>17</v>
      </c>
      <c r="D19" s="28">
        <v>60</v>
      </c>
      <c r="E19" s="4"/>
      <c r="F19" s="29">
        <f t="shared" ref="F19:F20" si="4">D19*E19</f>
        <v>0</v>
      </c>
    </row>
    <row r="20" spans="1:6" s="11" customFormat="1" ht="115.5" thickBot="1">
      <c r="A20" s="47" t="s">
        <v>41</v>
      </c>
      <c r="B20" s="26" t="s">
        <v>56</v>
      </c>
      <c r="C20" s="27" t="s">
        <v>7</v>
      </c>
      <c r="D20" s="28">
        <v>130</v>
      </c>
      <c r="E20" s="4"/>
      <c r="F20" s="29">
        <f t="shared" si="4"/>
        <v>0</v>
      </c>
    </row>
    <row r="21" spans="1:6" s="11" customFormat="1" ht="92.25" customHeight="1" thickBot="1">
      <c r="A21" s="47" t="s">
        <v>42</v>
      </c>
      <c r="B21" s="26" t="s">
        <v>58</v>
      </c>
      <c r="C21" s="27" t="s">
        <v>18</v>
      </c>
      <c r="D21" s="28">
        <v>10</v>
      </c>
      <c r="E21" s="4"/>
      <c r="F21" s="29">
        <f t="shared" si="3"/>
        <v>0</v>
      </c>
    </row>
    <row r="22" spans="1:6" s="11" customFormat="1" ht="117.75" customHeight="1" thickBot="1">
      <c r="A22" s="47" t="s">
        <v>43</v>
      </c>
      <c r="B22" s="26" t="s">
        <v>59</v>
      </c>
      <c r="C22" s="27" t="s">
        <v>18</v>
      </c>
      <c r="D22" s="28">
        <v>12</v>
      </c>
      <c r="E22" s="4"/>
      <c r="F22" s="29">
        <f t="shared" si="3"/>
        <v>0</v>
      </c>
    </row>
    <row r="23" spans="1:6" s="11" customFormat="1" ht="78.75" customHeight="1" thickBot="1">
      <c r="A23" s="47" t="s">
        <v>57</v>
      </c>
      <c r="B23" s="26" t="s">
        <v>60</v>
      </c>
      <c r="C23" s="27" t="s">
        <v>18</v>
      </c>
      <c r="D23" s="28">
        <v>1.5</v>
      </c>
      <c r="E23" s="4"/>
      <c r="F23" s="29">
        <f t="shared" si="3"/>
        <v>0</v>
      </c>
    </row>
    <row r="24" spans="1:6" s="24" customFormat="1" ht="24" customHeight="1" thickBot="1">
      <c r="A24" s="19" t="s">
        <v>20</v>
      </c>
      <c r="B24" s="30" t="s">
        <v>34</v>
      </c>
      <c r="C24" s="30"/>
      <c r="D24" s="30"/>
      <c r="E24" s="31"/>
      <c r="F24" s="32">
        <f>SUM(F14,F16:F23)</f>
        <v>0</v>
      </c>
    </row>
    <row r="25" spans="1:6" s="24" customFormat="1" ht="13.5" thickBot="1">
      <c r="B25" s="33"/>
      <c r="E25" s="34"/>
      <c r="F25" s="34"/>
    </row>
    <row r="26" spans="1:6" s="24" customFormat="1" ht="24" customHeight="1" thickBot="1">
      <c r="A26" s="19" t="s">
        <v>21</v>
      </c>
      <c r="B26" s="35" t="s">
        <v>36</v>
      </c>
      <c r="C26" s="36"/>
      <c r="D26" s="36"/>
      <c r="E26" s="36"/>
      <c r="F26" s="37"/>
    </row>
    <row r="27" spans="1:6" s="11" customFormat="1" ht="249" customHeight="1" thickBot="1">
      <c r="A27" s="25" t="s">
        <v>31</v>
      </c>
      <c r="B27" s="26" t="s">
        <v>67</v>
      </c>
      <c r="C27" s="38"/>
      <c r="D27" s="39"/>
      <c r="E27" s="39"/>
      <c r="F27" s="40"/>
    </row>
    <row r="28" spans="1:6" s="11" customFormat="1" ht="16.5" thickBot="1">
      <c r="A28" s="25" t="s">
        <v>37</v>
      </c>
      <c r="B28" s="26" t="s">
        <v>61</v>
      </c>
      <c r="C28" s="27" t="s">
        <v>18</v>
      </c>
      <c r="D28" s="28">
        <v>41</v>
      </c>
      <c r="E28" s="4"/>
      <c r="F28" s="29">
        <f t="shared" ref="F28:F29" si="5">D28*E28</f>
        <v>0</v>
      </c>
    </row>
    <row r="29" spans="1:6" s="11" customFormat="1" ht="16.5" thickBot="1">
      <c r="A29" s="25" t="s">
        <v>38</v>
      </c>
      <c r="B29" s="26" t="s">
        <v>62</v>
      </c>
      <c r="C29" s="27" t="s">
        <v>17</v>
      </c>
      <c r="D29" s="28">
        <v>59</v>
      </c>
      <c r="E29" s="4"/>
      <c r="F29" s="29">
        <f t="shared" si="5"/>
        <v>0</v>
      </c>
    </row>
    <row r="30" spans="1:6" s="11" customFormat="1" ht="207" customHeight="1" thickBot="1">
      <c r="A30" s="41" t="s">
        <v>32</v>
      </c>
      <c r="B30" s="42" t="s">
        <v>65</v>
      </c>
      <c r="C30" s="38"/>
      <c r="D30" s="39"/>
      <c r="E30" s="39"/>
      <c r="F30" s="40"/>
    </row>
    <row r="31" spans="1:6" s="11" customFormat="1" ht="16.5" thickBot="1">
      <c r="A31" s="25" t="s">
        <v>37</v>
      </c>
      <c r="B31" s="26" t="s">
        <v>61</v>
      </c>
      <c r="C31" s="27" t="s">
        <v>18</v>
      </c>
      <c r="D31" s="28">
        <v>5</v>
      </c>
      <c r="E31" s="4"/>
      <c r="F31" s="29">
        <f t="shared" ref="F31:F32" si="6">D31*E31</f>
        <v>0</v>
      </c>
    </row>
    <row r="32" spans="1:6" s="11" customFormat="1" ht="16.5" thickBot="1">
      <c r="A32" s="25" t="s">
        <v>38</v>
      </c>
      <c r="B32" s="26" t="s">
        <v>62</v>
      </c>
      <c r="C32" s="27" t="s">
        <v>17</v>
      </c>
      <c r="D32" s="28">
        <v>5</v>
      </c>
      <c r="E32" s="4"/>
      <c r="F32" s="29">
        <f t="shared" si="6"/>
        <v>0</v>
      </c>
    </row>
    <row r="33" spans="1:6" s="11" customFormat="1" ht="336.75" customHeight="1" thickBot="1">
      <c r="A33" s="41" t="s">
        <v>44</v>
      </c>
      <c r="B33" s="42" t="s">
        <v>66</v>
      </c>
      <c r="C33" s="38"/>
      <c r="D33" s="39"/>
      <c r="E33" s="39"/>
      <c r="F33" s="40"/>
    </row>
    <row r="34" spans="1:6" s="11" customFormat="1" ht="16.5" thickBot="1">
      <c r="A34" s="25" t="s">
        <v>37</v>
      </c>
      <c r="B34" s="26" t="s">
        <v>61</v>
      </c>
      <c r="C34" s="27" t="s">
        <v>18</v>
      </c>
      <c r="D34" s="28">
        <v>14</v>
      </c>
      <c r="E34" s="4"/>
      <c r="F34" s="29">
        <f t="shared" ref="F34:F35" si="7">D34*E34</f>
        <v>0</v>
      </c>
    </row>
    <row r="35" spans="1:6" s="11" customFormat="1" ht="16.5" thickBot="1">
      <c r="A35" s="25" t="s">
        <v>38</v>
      </c>
      <c r="B35" s="26" t="s">
        <v>62</v>
      </c>
      <c r="C35" s="27" t="s">
        <v>17</v>
      </c>
      <c r="D35" s="28">
        <v>8</v>
      </c>
      <c r="E35" s="4"/>
      <c r="F35" s="29">
        <f t="shared" si="7"/>
        <v>0</v>
      </c>
    </row>
    <row r="36" spans="1:6" s="11" customFormat="1" ht="16.5" thickBot="1">
      <c r="A36" s="47" t="s">
        <v>45</v>
      </c>
      <c r="B36" s="26" t="s">
        <v>63</v>
      </c>
      <c r="C36" s="27" t="s">
        <v>22</v>
      </c>
      <c r="D36" s="28">
        <v>940</v>
      </c>
      <c r="E36" s="4"/>
      <c r="F36" s="29">
        <f t="shared" ref="F36:F37" si="8">D36*E36</f>
        <v>0</v>
      </c>
    </row>
    <row r="37" spans="1:6" s="11" customFormat="1" ht="16.5" thickBot="1">
      <c r="A37" s="47" t="s">
        <v>46</v>
      </c>
      <c r="B37" s="26" t="s">
        <v>64</v>
      </c>
      <c r="C37" s="27" t="s">
        <v>17</v>
      </c>
      <c r="D37" s="28">
        <v>8</v>
      </c>
      <c r="E37" s="4"/>
      <c r="F37" s="29">
        <f t="shared" si="8"/>
        <v>0</v>
      </c>
    </row>
    <row r="38" spans="1:6" s="48" customFormat="1" ht="24" customHeight="1" thickBot="1">
      <c r="A38" s="19" t="s">
        <v>21</v>
      </c>
      <c r="B38" s="30" t="s">
        <v>35</v>
      </c>
      <c r="C38" s="30"/>
      <c r="D38" s="30"/>
      <c r="E38" s="31"/>
      <c r="F38" s="32">
        <f>SUM(F28:F29,F31:F32,F34:F37)</f>
        <v>0</v>
      </c>
    </row>
    <row r="39" spans="1:6" s="11" customFormat="1" ht="16.5" thickBot="1">
      <c r="A39" s="24"/>
      <c r="B39" s="33"/>
      <c r="C39" s="24"/>
      <c r="D39" s="24"/>
      <c r="E39" s="34"/>
      <c r="F39" s="34"/>
    </row>
    <row r="40" spans="1:6" s="55" customFormat="1" ht="24" customHeight="1" thickBot="1">
      <c r="A40" s="49"/>
      <c r="B40" s="50" t="s">
        <v>8</v>
      </c>
      <c r="C40" s="51"/>
      <c r="D40" s="52"/>
      <c r="E40" s="53"/>
      <c r="F40" s="54"/>
    </row>
    <row r="41" spans="1:6" s="55" customFormat="1" ht="24" customHeight="1" thickBot="1">
      <c r="A41" s="56" t="s">
        <v>19</v>
      </c>
      <c r="B41" s="57" t="str">
        <f>B8</f>
        <v>PRIPREMNI RADOVI</v>
      </c>
      <c r="C41" s="57"/>
      <c r="D41" s="57"/>
      <c r="E41" s="57"/>
      <c r="F41" s="58">
        <f>F11</f>
        <v>0</v>
      </c>
    </row>
    <row r="42" spans="1:6" s="55" customFormat="1" ht="24" customHeight="1" thickBot="1">
      <c r="A42" s="59" t="s">
        <v>20</v>
      </c>
      <c r="B42" s="60" t="str">
        <f>B13</f>
        <v>ZEMLJANI RADOVI</v>
      </c>
      <c r="C42" s="60"/>
      <c r="D42" s="60"/>
      <c r="E42" s="60"/>
      <c r="F42" s="58">
        <f>F24</f>
        <v>0</v>
      </c>
    </row>
    <row r="43" spans="1:6" s="55" customFormat="1" ht="24" customHeight="1" thickBot="1">
      <c r="A43" s="56" t="s">
        <v>21</v>
      </c>
      <c r="B43" s="57" t="str">
        <f>B26</f>
        <v>BETONSKI I ARMIRANO BETONSKI RADOVI</v>
      </c>
      <c r="C43" s="57"/>
      <c r="D43" s="57"/>
      <c r="E43" s="57"/>
      <c r="F43" s="58">
        <f>F38</f>
        <v>0</v>
      </c>
    </row>
    <row r="44" spans="1:6" s="55" customFormat="1" ht="24" customHeight="1" thickBot="1">
      <c r="A44" s="11"/>
      <c r="B44" s="61" t="s">
        <v>9</v>
      </c>
      <c r="C44" s="61"/>
      <c r="D44" s="61"/>
      <c r="E44" s="61"/>
      <c r="F44" s="62">
        <f>SUM(F41:F43)</f>
        <v>0</v>
      </c>
    </row>
    <row r="45" spans="1:6" s="55" customFormat="1" ht="24" customHeight="1" thickBot="1">
      <c r="A45" s="11"/>
      <c r="B45" s="61" t="s">
        <v>10</v>
      </c>
      <c r="C45" s="61"/>
      <c r="D45" s="61"/>
      <c r="E45" s="61"/>
      <c r="F45" s="6">
        <f>F44*0.25</f>
        <v>0</v>
      </c>
    </row>
    <row r="46" spans="1:6" s="55" customFormat="1" ht="24" customHeight="1" thickBot="1">
      <c r="A46" s="11"/>
      <c r="B46" s="61" t="s">
        <v>11</v>
      </c>
      <c r="C46" s="61"/>
      <c r="D46" s="61"/>
      <c r="E46" s="61"/>
      <c r="F46" s="62">
        <f>SUM(F44:F45)</f>
        <v>0</v>
      </c>
    </row>
    <row r="47" spans="1:6" s="55" customFormat="1" ht="15.75">
      <c r="A47" s="9"/>
      <c r="B47" s="63"/>
      <c r="C47" s="9"/>
      <c r="D47" s="9"/>
      <c r="E47" s="64"/>
      <c r="F47" s="64"/>
    </row>
    <row r="48" spans="1:6" s="55" customFormat="1" ht="15.75">
      <c r="A48" s="9"/>
      <c r="B48" s="63"/>
      <c r="C48" s="9"/>
      <c r="D48" s="9"/>
      <c r="E48" s="64"/>
      <c r="F48" s="64"/>
    </row>
    <row r="49" spans="1:6" s="55" customFormat="1" ht="15.75">
      <c r="A49" s="68" t="s">
        <v>12</v>
      </c>
      <c r="B49" s="68"/>
      <c r="C49" s="9"/>
      <c r="D49" s="9"/>
      <c r="E49" s="65"/>
      <c r="F49" s="65"/>
    </row>
    <row r="50" spans="1:6" s="55" customFormat="1" ht="16.5" thickBot="1">
      <c r="A50" s="9"/>
      <c r="B50" s="63"/>
      <c r="C50" s="9"/>
      <c r="D50" s="9"/>
      <c r="E50" s="65"/>
      <c r="F50" s="65"/>
    </row>
    <row r="51" spans="1:6" s="55" customFormat="1" ht="15.75">
      <c r="A51" s="9"/>
      <c r="B51" s="63"/>
      <c r="C51" s="66" t="s">
        <v>15</v>
      </c>
      <c r="D51" s="66"/>
      <c r="E51" s="66"/>
      <c r="F51" s="66"/>
    </row>
    <row r="52" spans="1:6" s="55" customFormat="1" ht="15.75">
      <c r="A52" s="9"/>
      <c r="B52" s="63"/>
      <c r="C52" s="69"/>
      <c r="D52" s="69"/>
      <c r="E52" s="70"/>
      <c r="F52" s="70"/>
    </row>
    <row r="53" spans="1:6" s="55" customFormat="1" ht="15.75">
      <c r="A53" s="9"/>
      <c r="B53" s="67" t="s">
        <v>16</v>
      </c>
      <c r="C53" s="69"/>
      <c r="D53" s="69"/>
      <c r="E53" s="70"/>
      <c r="F53" s="70"/>
    </row>
    <row r="54" spans="1:6" s="11" customFormat="1" ht="15.75">
      <c r="A54" s="9"/>
      <c r="B54" s="63"/>
      <c r="C54" s="71" t="s">
        <v>13</v>
      </c>
      <c r="D54" s="71"/>
      <c r="E54" s="71"/>
      <c r="F54" s="71"/>
    </row>
    <row r="55" spans="1:6" s="11" customFormat="1" ht="15.75">
      <c r="A55" s="9"/>
      <c r="B55" s="63"/>
      <c r="C55" s="66" t="s">
        <v>14</v>
      </c>
      <c r="D55" s="66"/>
      <c r="E55" s="66"/>
      <c r="F55" s="66"/>
    </row>
  </sheetData>
  <sheetProtection algorithmName="SHA-512" hashValue="/RCNe7tYv2hSdLWHM9lv/sGgUZ8OvrO8rB48FltoN95nhm/dZ+bGPqdSoWujuHGdLqvpuwpUK0VnYnBukFBCww==" saltValue="2tQkOh4NTY/C0D9lRWAPOw==" spinCount="100000" sheet="1" objects="1" scenarios="1"/>
  <mergeCells count="28">
    <mergeCell ref="B11:E11"/>
    <mergeCell ref="B24:E24"/>
    <mergeCell ref="B13:F13"/>
    <mergeCell ref="A1:F1"/>
    <mergeCell ref="A3:F3"/>
    <mergeCell ref="A4:F4"/>
    <mergeCell ref="A6:A7"/>
    <mergeCell ref="B6:B7"/>
    <mergeCell ref="C6:C7"/>
    <mergeCell ref="E6:E7"/>
    <mergeCell ref="F6:F7"/>
    <mergeCell ref="D6:D7"/>
    <mergeCell ref="C54:F54"/>
    <mergeCell ref="C55:F55"/>
    <mergeCell ref="B43:E43"/>
    <mergeCell ref="B42:E42"/>
    <mergeCell ref="B44:E44"/>
    <mergeCell ref="B45:E45"/>
    <mergeCell ref="B46:E46"/>
    <mergeCell ref="A49:B49"/>
    <mergeCell ref="B26:F26"/>
    <mergeCell ref="B38:E38"/>
    <mergeCell ref="B41:E41"/>
    <mergeCell ref="C15:F15"/>
    <mergeCell ref="C51:F51"/>
    <mergeCell ref="C27:F27"/>
    <mergeCell ref="C30:F30"/>
    <mergeCell ref="C33:F33"/>
  </mergeCells>
  <phoneticPr fontId="6" type="noConversion"/>
  <pageMargins left="0.70000000000000007" right="0.70000000000000007" top="0.75" bottom="0.75" header="0.30000000000000004" footer="0.3000000000000000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Lončarić</dc:creator>
  <cp:lastModifiedBy>Kristijan Lončarić</cp:lastModifiedBy>
  <cp:lastPrinted>2024-01-17T12:17:12Z</cp:lastPrinted>
  <dcterms:created xsi:type="dcterms:W3CDTF">2021-12-13T14:27:14Z</dcterms:created>
  <dcterms:modified xsi:type="dcterms:W3CDTF">2024-01-17T12:20:44Z</dcterms:modified>
</cp:coreProperties>
</file>