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loncaric\Desktop\Nabava\2024\38-24 Sustavi videonadzora\"/>
    </mc:Choice>
  </mc:AlternateContent>
  <xr:revisionPtr revIDLastSave="0" documentId="13_ncr:1_{950109A0-F2FA-457F-AC63-73B731EE7DB4}"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2" l="1"/>
  <c r="F40" i="2"/>
  <c r="B54" i="2"/>
  <c r="F43" i="2"/>
  <c r="F42" i="2"/>
  <c r="F39" i="2"/>
  <c r="F38" i="2"/>
  <c r="F37" i="2"/>
  <c r="F36" i="2"/>
  <c r="F35" i="2"/>
  <c r="F34" i="2"/>
  <c r="F33" i="2"/>
  <c r="F29" i="2"/>
  <c r="F27" i="2"/>
  <c r="F44" i="2" l="1"/>
  <c r="F54" i="2" s="1"/>
  <c r="F26" i="2" l="1"/>
  <c r="F25" i="2"/>
  <c r="F22" i="2"/>
  <c r="F21" i="2"/>
  <c r="F20" i="2"/>
  <c r="B55" i="2" l="1"/>
  <c r="F47" i="2"/>
  <c r="F49" i="2" s="1"/>
  <c r="F55" i="2" l="1"/>
  <c r="F24" i="2" l="1"/>
  <c r="F12" i="2"/>
  <c r="F16" i="2" l="1"/>
  <c r="F11" i="2"/>
  <c r="F28" i="2"/>
  <c r="F23" i="2"/>
  <c r="F30" i="2" s="1"/>
  <c r="F15" i="2" l="1"/>
  <c r="F14" i="2" l="1"/>
  <c r="F13" i="2"/>
  <c r="F17" i="2" s="1"/>
  <c r="F52" i="2" l="1"/>
  <c r="B53" i="2"/>
  <c r="B52" i="2"/>
  <c r="F53" i="2" l="1"/>
  <c r="F56" i="2" l="1"/>
  <c r="F57" i="2" l="1"/>
  <c r="F58" i="2" s="1"/>
</calcChain>
</file>

<file path=xl/sharedStrings.xml><?xml version="1.0" encoding="utf-8"?>
<sst xmlns="http://schemas.openxmlformats.org/spreadsheetml/2006/main" count="125" uniqueCount="87">
  <si>
    <t>T R O Š K O V N I K</t>
  </si>
  <si>
    <t>R. br.</t>
  </si>
  <si>
    <t>Opis</t>
  </si>
  <si>
    <t>Jedinična mjera</t>
  </si>
  <si>
    <t>Jedinična cijena</t>
  </si>
  <si>
    <t>Količina</t>
  </si>
  <si>
    <t>Iznos</t>
  </si>
  <si>
    <t>REKAPITULACIJA</t>
  </si>
  <si>
    <t>UKUPNO:</t>
  </si>
  <si>
    <t>PDV (25%):</t>
  </si>
  <si>
    <t>SVEUKUPNO:</t>
  </si>
  <si>
    <t>U _____________, _______________ godine.</t>
  </si>
  <si>
    <t>___________________________________</t>
  </si>
  <si>
    <t>(ime, prezime i potpis ovlaštene osobe Ponuditelja)</t>
  </si>
  <si>
    <t>PONUDITELJ</t>
  </si>
  <si>
    <t>MP</t>
  </si>
  <si>
    <t>1.</t>
  </si>
  <si>
    <t>2.</t>
  </si>
  <si>
    <t>3.</t>
  </si>
  <si>
    <t>2.1.</t>
  </si>
  <si>
    <t>2.2.</t>
  </si>
  <si>
    <t>1.1.</t>
  </si>
  <si>
    <t>1.2.</t>
  </si>
  <si>
    <t>3.1.</t>
  </si>
  <si>
    <t>3.2.</t>
  </si>
  <si>
    <t>2.3.</t>
  </si>
  <si>
    <t>2.4.</t>
  </si>
  <si>
    <t>2.5.</t>
  </si>
  <si>
    <t>1.3.</t>
  </si>
  <si>
    <t>1.4.</t>
  </si>
  <si>
    <t>1.5.</t>
  </si>
  <si>
    <t>Popunjavaju se samo polja označena svijetlo plavom bojom, i to jediničnim cijenama bez PDV-a, odnosno nazivom proizvođala i modela ponuđenog proizvoda za određene stavke.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</si>
  <si>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UPRAVLJAČKI SUSTAVI</t>
  </si>
  <si>
    <t>UPRAVLJAČKI SUSTAVI - UKUPNO</t>
  </si>
  <si>
    <t>1.6.</t>
  </si>
  <si>
    <t>Predmet nabave: Dobava i ugradnja sustava videonadzora</t>
  </si>
  <si>
    <t>Evidencijski broj nabave: 38/24</t>
  </si>
  <si>
    <t>SUSTAVI VIDEONADZORA ZELENIH OTOKA (5 LOKACIJA)</t>
  </si>
  <si>
    <t>SUSTAVI VIDEONADZORA ZELENIH OTOKA (5 LOKACIJA) - UKUPNO</t>
  </si>
  <si>
    <t>kpl.</t>
  </si>
  <si>
    <t>kom.</t>
  </si>
  <si>
    <t>Analiza postojećeg stanja na lokaciji te izrada prijedloga optimalne pozicije ugradnje sustava video nadzora u odnosu na poziciju nadziranog područja, uključujući izradu sve potrebne dokumentacije za izvedbu sustava. Obračun po komplet realiziranoj stavci za pojedinačnu lokaciju.</t>
  </si>
  <si>
    <t>Dobava i ugradnja video kamere tipa A. Kamera se ugrađuje na stup javne rasvjete ili drugi stup prethodno postavljen od strane Naručitelja. U jediničnu cijenu stavke uračunati trošak dobave i ugradnje video kamere, kao i sve troškove i izdatke potrebne za postizanje pune funkcionalnosti, odnosno tehničke ispravnosti iste. Obračun po komadu uredno dobavljene, ugrađene i u funkciju stavljene video kamere.</t>
  </si>
  <si>
    <t>Podatkovni promet dovoljne brzine i količine u razdoblju od stavljanja sustava videonadzora u funkciju do 31. prosinca 2026. Stavka obuhvaća i dobavu, ugradnju te stavljanje u funkciju odgovarajuće SIM GSM kartice. Obračun po pojedinačnom sustavu videonadzora.</t>
  </si>
  <si>
    <t>SUSTAV VIDEONADZORA ZELENOG OTOKA - "PLAVA TERASA", NASELJE NJIVICE</t>
  </si>
  <si>
    <t>SUSTAV VIDEONADZORA ZELENOG OTOKA - "PLAVA TERASA", NASELJE NJIVICE - UKUPNO</t>
  </si>
  <si>
    <t>Analiza postojećeg stanja na lokaciji te izrada prijedloga optimalne pozicije ugradnje sustava video nadzora u odnosu na poziciju nadziranog područja, uključujući izradu sve potrebne dokumentacije za izvedbu sustava. Obračun po komplet realiziranoj stavci.</t>
  </si>
  <si>
    <t>Dobava i ugradnja video kamere tipa B, zajedno s pripadajućom razvodnom kutijom i podnožnjem. Kamera se ugrađuje na stup javne rasvjete ili drugi stup prethodno postavljen od strane Naručitelja. Stupanj mehaničke zaštite od prodora vode i prašine za ugrađenu razvodnu kutiju mora biti najmanje IP 65 sukladno važećoj normi HRN EN 60529 ili jednakovrijedno. U jediničnu cijenu stavke uračunati trošak dobave i ugradnje video kamere, kao i sve troškove i izdatke potrebne za postizanje pune funkcionalnosti, odnosno tehničke ispravnosti iste. Obračun po komadu uredno dobavljene, ugrađene i u funkciju stavljene video kamere.</t>
  </si>
  <si>
    <t>2.6.</t>
  </si>
  <si>
    <t>Dobava i ugradnja tvrdog ili solid state diska (HDD/SSD) za snimač iz stavke 2.3. ovog Troškovnika, kapaciteta od minimalno 4 TB. Obračun po komadu uredno dobavljenog, ugrađenog i u funkciju stavljenog diska.</t>
  </si>
  <si>
    <t>2.7.</t>
  </si>
  <si>
    <t>2.8.</t>
  </si>
  <si>
    <t>2.9.</t>
  </si>
  <si>
    <t>Dobava i ugradnja samostojećeg snimača tipa A. Snimač se ugrađuje u razvodni ormar iz stavke 2.7. ovog Troškovnika. U jediničnu cijenu stavke uračunati trošak dobave i ugradnje snimača, kao i sve troškove i izdatke potrebne za postizanje pune funkcionalnosti, odnosno tehničke ispravnosti istog. Obračun po komadu uredno dobavljenog, ugrađenog i u funkciju stavljenog snimača.</t>
  </si>
  <si>
    <t>Dobava i ugradnja bežičnog prijenosnog routera, povezivost najmanje 4G LTE i 300 MBps WiFi, s podrškom za ugradnju SIM i SD kartice, baterije kapaciteta od minimalno 
3000 mAh. Router se ugrađuje u razvodni ormar iz stavke 2.7. ovog Troškovnika. Obračun po komadu uredno dobavljenog, ugrađenog i u funkciju stavljenog routera.</t>
  </si>
  <si>
    <t>Dobava i ugradnja tampera za neovlašteno skidanje video kamere. Ugrađeni tamper mora posjedovati funkciju obavijesti Naručitelja o neovlaštenom pristupu, dojavom na mobilni uređaj djelatnika Naručitelja odmah po nastanku incidentne situacije. Obračun po komadu uredno dobavljenog, ugrađenog i u funkciju stavljenog tampera.</t>
  </si>
  <si>
    <t>Dobava i ugradnja tampera za neovlašteno otvaranje razvodnog ormara iz stavke 2.7. ovog Troškovnika. Ugrađeni tamper mora posjedovati funkciju obavijesti Naručitelja o neovlaštenom pristupu, dojavom na mobilni uređaj djelatnika Naručitelja odmah po nastanku incidentne situacije. Obračun po komadu uredno dobavljenog, ugrađenog i u funkciju stavljenog tampera.</t>
  </si>
  <si>
    <t>Dobava i ugradnja akumulatora, napon 12 V, kapaciteta minimalno 100 Ah, s pripadajućim punjačem karakteristika koje omogućavaju kontinuirani i nesmetani rad sustava videonadzora. Akumulator se ugrađuje u razvodni ormar iz stavke 2.7. ovog Troškovnika. Obračun po komadu uredno dobavljenog, ugrađenog i u funkciju stavljenog akumulatora s punjačem.</t>
  </si>
  <si>
    <t>Dobava i ugradnja vanjskog razvodnog ormara za smještaj komponenata sustava videonadzora (snimač, akumulator, punjač, router i dr.) Stupanj mehaničke zaštite od prodora vode i prašine za ugrađeni razvodni ormar mora biti najmanje IP 67 sukladno važećoj normi HRN EN 60529 ili jednakovrijedno. Obračun po komadu uredno dobavljenog, ugrađenog i u funkciju stavljenog razvodnog ormara.</t>
  </si>
  <si>
    <t>Podatkovni promet dovoljne brzine i količine u razdoblju od stavljanja sustava videonadzora u funkciju do 31. prosinca 2026. Stavka obuhvaća i dobavu, ugradnju te stavljanje u funkciju odgovarajuće SIM GSM kartice. Obračun po komplet realiziranoj stavci.</t>
  </si>
  <si>
    <t>2.10.</t>
  </si>
  <si>
    <t>SUSTAV VIDEONADZORA PARKIRALIŠTA U ULICI POD ORIŠINA, NASELJE OMIŠALJ</t>
  </si>
  <si>
    <t>4.</t>
  </si>
  <si>
    <t>4.1.</t>
  </si>
  <si>
    <t>3.3.</t>
  </si>
  <si>
    <t>3.4.</t>
  </si>
  <si>
    <t>3.5.</t>
  </si>
  <si>
    <t>3.6.</t>
  </si>
  <si>
    <t>3.7.</t>
  </si>
  <si>
    <t>3.8.</t>
  </si>
  <si>
    <t>3.9.</t>
  </si>
  <si>
    <t>3.10.</t>
  </si>
  <si>
    <t>Dobava i ugradnja tvrdog ili solid state diska (HDD/SSD) za snimač iz stavke 3.3. ovog Troškovnika, kapaciteta od minimalno 4 TB. Obračun po komadu uredno dobavljenog, ugrađenog i u funkciju stavljenog diska.</t>
  </si>
  <si>
    <t>3.11.</t>
  </si>
  <si>
    <t>Dobava i ugradnja PNT cijevi minimalnog promjera 16 mm. Obračun po m' ugrađenih cijevi.</t>
  </si>
  <si>
    <t>m'</t>
  </si>
  <si>
    <t xml:space="preserve">Dobava i polaganje UTP kabela tipa Cat6. Obračun po m' položenog kabela. </t>
  </si>
  <si>
    <t xml:space="preserve">Dobava i implementacija upravljačkog sustava za sve sustave videonazora obuhvaćene predmetom nabave. Upravljački sustav implementira se u obliku aplikacije ili web sučelja te sadrži najmanje sljedeće funkcije: prikaz zapisa kamere u realnom vremenu, mogućnost preuzimanja videozapisa kamere sukladno parametrima definiranima od strane korisnika, podatak o statusu sustava videonadzora (online/offline) te mogućnost automatskog slanja e-mail poruke u slučaju tehničkog alarma (prazna baterija, visoka temperatura baterije, status tampera i sl.) sa sažetkom informacija o predmetnom tehničkom alarmu, uključujući mogućnost definiranja primatelja poruke.
</t>
  </si>
  <si>
    <t>Dobava i ugradnja vanjskog razvodnog ormara za smještaj komponenata sustava videonadzora (snimač, router i dr.) Stupanj mehaničke zaštite od prodora vode i prašine za ugrađeni razvodni ormar mora biti najmanje IP 67 sukladno važećoj normi HRN EN 60529 ili jednakovrijedno. Obračun po komadu uredno dobavljenog, ugrađenog i u funkciju stavljenog razvodnog ormara.</t>
  </si>
  <si>
    <t>Dobava i ugradnja tampera za neovlašteno otvaranje razvodnog ormara iz stavke 3.6. ovog Troškovnika. Ugrađeni tamper mora posjedovati funkciju obavijesti Naručitelja o neovlaštenom pristupu, dojavom na mobilni uređaj djelatnika Naručitelja odmah po nastanku incidentne situacije. Obračun po komadu uredno dobavljenog, ugrađenog i u funkciju stavljenog tampera.</t>
  </si>
  <si>
    <t>Dobava i ugradnja samostojećeg snimača tipa B. Snimač se ugrađuje u razvodni ormar iz stavke 3.6. ovog Troškovnika. U jediničnu cijenu stavke uračunati trošak dobave i ugradnje snimača, kao i sve troškove i izdatke potrebne za postizanje pune funkcionalnosti, odnosno tehničke ispravnosti istog. Obračun po komadu uredno dobavljenog, ugrađenog i u funkciju stavljenog snimača.</t>
  </si>
  <si>
    <t>Dobava i ugradnja bežičnog prijenosnog routera, povezivost najmanje 4G LTE i 300 MBps WiFi, s podrškom za ugradnju SIM i SD kartice, baterije kapaciteta od minimalno 
3000 mAh. Router se ugrađuje u razvodni ormar iz stavke 3.6. ovog Troškovnika. Obračun po komadu uredno dobavljenog, ugrađenog i u funkciju stavljenog routera.</t>
  </si>
  <si>
    <t>Puštanje sustava videonadzora u rad. Stavka obuhvaća sve potrebne građevinske, instalaterske i druge radove ili usluge, sitni, spojni te potrošni materijal, kao i sve druge radnje potrebne za dovođenje sustava videonadzora u punu fukciju (programiranje, podešavanje, povezivanje instalacija i/ili ugrađenih komponenti sustava i sl.) Po dovršetku ugradnje sustav je potrebno pustiti u rad te provesti testiranje njegove funkcionalnosti. Obračun po komplet realiziranoj stavci za pojedinačnu lokaciju.</t>
  </si>
  <si>
    <t>Puštanje sustava videonadzora u rad. Stavka obuhvaća sve potrebne građevinske, instalaterske i druge radove ili usluge, sitni, spojni te potrošni materijal, kao i sve druge radnje potrebne za dovođenje sustava videonadzora u punu fukciju (programiranje, podešavanje, povezivanje instalacija i/ili ugrađenih komponenti sustava i sl.) Po dovršetku ugradnje sustav je potrebno pustiti u rad te provesti testiranje njegove funkcionalnosti. Obračun po komplet realiziranoj stavci.</t>
  </si>
  <si>
    <t>U cijenu stavke uključiti sve troškove potrebne za implementaciju upravljačkog sustava te instalaciju istog na računala djelatnika Naručitelja, kao i edukaciju spomenutih djelatnika za njeno korištenje. U cijenu stavke uključiti i sve potrebne licence, ažuriranje i nadogradnje softvera, korisničku podršku te potrebni prostor za pohranu podataka do 31. prosinca 2026.
Ukoliko Naručitelj već koristi upravljački sustav ponuditelja temeljem prethodno ostvarene poslovne suradnje, umjesto implementacije novog sustava potrebno je provesti ažuriranje postojećeg sustava sukladno novo ugrađenim sustavima videonadzora. 
Obračun po komplet realiziranoj stavci, odnosno po uredno realiziranoj dobavi, implementaciji i stavljanju u funkciju upravljačkog sustava.</t>
  </si>
  <si>
    <r>
      <t xml:space="preserve">NAPOMENA: </t>
    </r>
    <r>
      <rPr>
        <sz val="12"/>
        <color rgb="FF000000"/>
        <rFont val="Times New Roman"/>
        <family val="1"/>
        <charset val="238"/>
      </rPr>
      <t>Minimalne karakteristike koje mora zadovoljavati ponuđena oprema iz stavaka 1.2., 2.2, 2.3., 3.2. i 3.3. ovog Troškovnika (video kamere i snimači) propisane su Prilogom 3. "Tehnička specifikacija ponuđene robe" Poziva na dostavu ponuda od 2. prosinca 2024., KLASA: 024-01/24-01/136, URBROJ: 2170-30-24-3.</t>
    </r>
  </si>
  <si>
    <t>Dobava i ugradnja solarnog panela za punjenje/napajanje video kamere, snage minimalno 40 W. Obračun po komadu uredno dobavljenog, ugrađenog i u funkciju stavljenog solarnog panela.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</si>
</sst>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5">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0"/>
      <color rgb="FF000000"/>
      <name val="Arial"/>
      <family val="2"/>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7">
    <fill>
      <patternFill patternType="none"/>
    </fill>
    <fill>
      <patternFill patternType="gray125"/>
    </fill>
    <fill>
      <patternFill patternType="solid">
        <fgColor rgb="FFD9D9D9"/>
        <bgColor rgb="FFD9D9D9"/>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499984740745262"/>
        <bgColor rgb="FFA6A6A6"/>
      </patternFill>
    </fill>
    <fill>
      <patternFill patternType="solid">
        <fgColor theme="0" tint="-0.34998626667073579"/>
        <bgColor rgb="FFBFBFBF"/>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double">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right style="medium">
        <color rgb="FF000000"/>
      </right>
      <top style="medium">
        <color rgb="FF000000"/>
      </top>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9" fillId="0" borderId="0"/>
    <xf numFmtId="168" fontId="9" fillId="0" borderId="0" applyFont="0" applyFill="0" applyBorder="0" applyAlignment="0" applyProtection="0"/>
    <xf numFmtId="169" fontId="9" fillId="0" borderId="0" applyFont="0" applyFill="0" applyBorder="0" applyAlignment="0" applyProtection="0"/>
    <xf numFmtId="0" fontId="14" fillId="0" borderId="0" applyNumberFormat="0" applyBorder="0" applyProtection="0"/>
  </cellStyleXfs>
  <cellXfs count="81">
    <xf numFmtId="0" fontId="0" fillId="0" borderId="0" xfId="0"/>
    <xf numFmtId="0" fontId="2" fillId="0" borderId="0" xfId="0" applyFont="1"/>
    <xf numFmtId="167" fontId="12" fillId="3" borderId="4" xfId="0" applyNumberFormat="1" applyFont="1" applyFill="1" applyBorder="1" applyAlignment="1" applyProtection="1">
      <alignment horizontal="center" vertical="center" wrapText="1"/>
      <protection locked="0"/>
    </xf>
    <xf numFmtId="167" fontId="12" fillId="3" borderId="2" xfId="0" applyNumberFormat="1" applyFont="1" applyFill="1" applyBorder="1" applyAlignment="1" applyProtection="1">
      <alignment horizontal="center" vertical="center" wrapText="1"/>
      <protection locked="0"/>
    </xf>
    <xf numFmtId="167" fontId="4" fillId="4" borderId="1" xfId="2" applyNumberFormat="1" applyFont="1" applyFill="1" applyBorder="1" applyAlignment="1" applyProtection="1">
      <alignment horizontal="center" vertical="center"/>
      <protection locked="0"/>
    </xf>
    <xf numFmtId="167" fontId="12" fillId="0" borderId="4" xfId="1" applyNumberFormat="1" applyFont="1" applyBorder="1" applyAlignment="1" applyProtection="1">
      <alignment horizontal="center" vertical="center"/>
    </xf>
    <xf numFmtId="167" fontId="12" fillId="0" borderId="2" xfId="1" applyNumberFormat="1" applyFont="1" applyBorder="1" applyAlignment="1" applyProtection="1">
      <alignment horizontal="center" vertical="center"/>
    </xf>
    <xf numFmtId="4" fontId="4" fillId="5" borderId="7" xfId="1" applyNumberFormat="1" applyFont="1" applyFill="1" applyBorder="1" applyAlignment="1" applyProtection="1">
      <alignment vertical="center"/>
    </xf>
    <xf numFmtId="4" fontId="4" fillId="5" borderId="2" xfId="1" applyNumberFormat="1" applyFont="1" applyFill="1" applyBorder="1" applyAlignment="1" applyProtection="1">
      <alignment horizontal="center" vertical="center"/>
    </xf>
    <xf numFmtId="167" fontId="4" fillId="2" borderId="1" xfId="2" applyNumberFormat="1" applyFont="1" applyFill="1" applyBorder="1" applyAlignment="1" applyProtection="1">
      <alignment horizontal="center" vertical="center"/>
    </xf>
    <xf numFmtId="167" fontId="4" fillId="4"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6" borderId="1" xfId="1" applyNumberFormat="1" applyFont="1" applyFill="1" applyBorder="1" applyAlignment="1" applyProtection="1">
      <alignment horizontal="center" vertical="center"/>
    </xf>
    <xf numFmtId="167" fontId="12" fillId="0" borderId="10" xfId="1" applyNumberFormat="1" applyFont="1" applyBorder="1" applyAlignment="1" applyProtection="1">
      <alignment horizontal="center" vertical="center"/>
    </xf>
    <xf numFmtId="0" fontId="7" fillId="0" borderId="0" xfId="0" applyFont="1"/>
    <xf numFmtId="0" fontId="5" fillId="0" borderId="0" xfId="0" applyFont="1"/>
    <xf numFmtId="0" fontId="11" fillId="6" borderId="1" xfId="0" applyFont="1" applyFill="1" applyBorder="1" applyAlignment="1">
      <alignment horizontal="center" vertical="center" wrapText="1"/>
    </xf>
    <xf numFmtId="0" fontId="11" fillId="6" borderId="1"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4" fontId="11" fillId="6" borderId="2" xfId="0" applyNumberFormat="1" applyFont="1" applyFill="1" applyBorder="1" applyAlignment="1">
      <alignment horizontal="center" vertical="center" wrapText="1"/>
    </xf>
    <xf numFmtId="4" fontId="11" fillId="6" borderId="2" xfId="0" applyNumberFormat="1" applyFont="1" applyFill="1" applyBorder="1" applyAlignment="1">
      <alignment horizontal="center" vertical="center"/>
    </xf>
    <xf numFmtId="0" fontId="12" fillId="0" borderId="0" xfId="0" applyFont="1"/>
    <xf numFmtId="16" fontId="12" fillId="0" borderId="3" xfId="0" applyNumberFormat="1" applyFont="1" applyBorder="1" applyAlignment="1">
      <alignment horizontal="center" vertical="center"/>
    </xf>
    <xf numFmtId="0" fontId="12" fillId="0" borderId="4" xfId="0" applyFont="1" applyBorder="1" applyAlignment="1">
      <alignment horizontal="left" vertical="center" wrapText="1" indent="1"/>
    </xf>
    <xf numFmtId="0" fontId="12" fillId="0" borderId="4" xfId="0" applyFont="1" applyBorder="1" applyAlignment="1">
      <alignment horizontal="center" vertical="center"/>
    </xf>
    <xf numFmtId="4" fontId="12" fillId="0" borderId="4"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left" vertical="center" wrapText="1" indent="1"/>
    </xf>
    <xf numFmtId="0" fontId="12" fillId="0" borderId="2" xfId="0" applyFont="1" applyBorder="1" applyAlignment="1">
      <alignment horizontal="center" vertical="center"/>
    </xf>
    <xf numFmtId="4" fontId="12" fillId="0" borderId="2"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10" xfId="0" applyFont="1" applyBorder="1" applyAlignment="1">
      <alignment horizontal="left" vertical="center" wrapText="1" indent="1"/>
    </xf>
    <xf numFmtId="0" fontId="12" fillId="0" borderId="10" xfId="0" applyFont="1" applyBorder="1" applyAlignment="1">
      <alignment horizontal="center" vertical="center"/>
    </xf>
    <xf numFmtId="4" fontId="12" fillId="0" borderId="10"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8" fillId="0" borderId="0" xfId="0" applyFont="1"/>
    <xf numFmtId="0" fontId="12" fillId="0" borderId="3" xfId="0" applyFont="1" applyBorder="1" applyAlignment="1">
      <alignment horizontal="left" vertical="center" wrapText="1" indent="1"/>
    </xf>
    <xf numFmtId="0" fontId="4" fillId="5" borderId="6" xfId="0" applyFont="1" applyFill="1" applyBorder="1" applyAlignment="1">
      <alignment horizontal="center" vertical="center"/>
    </xf>
    <xf numFmtId="0" fontId="4" fillId="5" borderId="7" xfId="0" applyFont="1" applyFill="1" applyBorder="1" applyAlignment="1">
      <alignment horizontal="left" vertical="center" wrapText="1" indent="1"/>
    </xf>
    <xf numFmtId="0" fontId="4" fillId="5" borderId="7" xfId="0" applyFont="1" applyFill="1" applyBorder="1" applyAlignment="1">
      <alignment horizontal="center" vertical="center" wrapText="1"/>
    </xf>
    <xf numFmtId="0" fontId="4" fillId="5" borderId="7" xfId="0" applyFont="1" applyFill="1" applyBorder="1" applyAlignment="1">
      <alignment horizontal="center" vertical="center"/>
    </xf>
    <xf numFmtId="0" fontId="13" fillId="0" borderId="0" xfId="0" applyFont="1"/>
    <xf numFmtId="0" fontId="4" fillId="2" borderId="1" xfId="0" applyFont="1" applyFill="1" applyBorder="1" applyAlignment="1">
      <alignment horizontal="center" vertical="center"/>
    </xf>
    <xf numFmtId="0" fontId="7" fillId="0" borderId="0" xfId="0" applyFont="1" applyAlignment="1">
      <alignment wrapText="1"/>
    </xf>
    <xf numFmtId="4" fontId="7" fillId="0" borderId="0" xfId="0" applyNumberFormat="1" applyFont="1" applyAlignment="1">
      <alignment horizontal="center" vertical="top"/>
    </xf>
    <xf numFmtId="0" fontId="7" fillId="0" borderId="0" xfId="0" applyFont="1" applyAlignment="1">
      <alignment horizontal="center"/>
    </xf>
    <xf numFmtId="0" fontId="7" fillId="0" borderId="0" xfId="0" applyFont="1" applyAlignment="1">
      <alignment horizontal="right" wrapText="1"/>
    </xf>
    <xf numFmtId="0" fontId="2" fillId="0" borderId="0" xfId="0" applyFont="1" applyAlignment="1">
      <alignment horizontal="left" vertical="center" wrapText="1"/>
    </xf>
    <xf numFmtId="0" fontId="11" fillId="6" borderId="6" xfId="0" applyFont="1" applyFill="1" applyBorder="1" applyAlignment="1">
      <alignment horizontal="left" vertical="center" wrapText="1" indent="1"/>
    </xf>
    <xf numFmtId="0" fontId="11" fillId="6" borderId="7" xfId="0" applyFont="1" applyFill="1" applyBorder="1" applyAlignment="1">
      <alignment horizontal="left" vertical="center" wrapText="1" indent="1"/>
    </xf>
    <xf numFmtId="0" fontId="11" fillId="6" borderId="2"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4" fillId="2" borderId="1"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167" fontId="12" fillId="0" borderId="8" xfId="1" applyNumberFormat="1" applyFont="1" applyBorder="1" applyAlignment="1" applyProtection="1">
      <alignment horizontal="center" vertical="center"/>
    </xf>
    <xf numFmtId="167" fontId="12" fillId="0" borderId="3" xfId="1" applyNumberFormat="1" applyFont="1" applyBorder="1" applyAlignment="1" applyProtection="1">
      <alignment horizontal="center" vertical="center"/>
    </xf>
    <xf numFmtId="0" fontId="12" fillId="0" borderId="7"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4" borderId="1" xfId="0"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5" fillId="0" borderId="9" xfId="0" applyFont="1" applyBorder="1" applyAlignment="1">
      <alignment horizontal="center"/>
    </xf>
    <xf numFmtId="0" fontId="7" fillId="0" borderId="0" xfId="0" applyFont="1" applyAlignment="1">
      <alignment horizontal="center"/>
    </xf>
    <xf numFmtId="0" fontId="4" fillId="2"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10" fillId="0" borderId="0" xfId="0" applyFont="1" applyAlignment="1" applyProtection="1">
      <alignment horizontal="left"/>
      <protection locked="0"/>
    </xf>
    <xf numFmtId="0" fontId="7" fillId="0" borderId="0" xfId="0" applyFont="1" applyAlignment="1" applyProtection="1">
      <alignment horizontal="center"/>
      <protection locked="0"/>
    </xf>
    <xf numFmtId="0" fontId="12" fillId="0" borderId="8" xfId="0" applyFont="1" applyBorder="1" applyAlignment="1">
      <alignment horizontal="center" vertical="center"/>
    </xf>
    <xf numFmtId="0" fontId="12" fillId="0" borderId="3" xfId="0" applyFont="1" applyBorder="1" applyAlignment="1">
      <alignment horizontal="center" vertical="center"/>
    </xf>
    <xf numFmtId="4" fontId="12" fillId="0" borderId="8" xfId="0" applyNumberFormat="1" applyFont="1" applyBorder="1" applyAlignment="1">
      <alignment horizontal="center" vertical="center"/>
    </xf>
    <xf numFmtId="4" fontId="12" fillId="0" borderId="3" xfId="0" applyNumberFormat="1" applyFont="1" applyBorder="1" applyAlignment="1">
      <alignment horizontal="center" vertical="center"/>
    </xf>
    <xf numFmtId="167" fontId="12" fillId="3" borderId="8" xfId="0" applyNumberFormat="1" applyFont="1" applyFill="1" applyBorder="1" applyAlignment="1" applyProtection="1">
      <alignment horizontal="center" vertical="center" wrapText="1"/>
      <protection locked="0"/>
    </xf>
    <xf numFmtId="167" fontId="12" fillId="3" borderId="3" xfId="0" applyNumberFormat="1" applyFont="1" applyFill="1" applyBorder="1" applyAlignment="1" applyProtection="1">
      <alignment horizontal="center" vertical="center" wrapText="1"/>
      <protection locked="0"/>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J1" sqref="J1"/>
    </sheetView>
  </sheetViews>
  <sheetFormatPr defaultRowHeight="15"/>
  <cols>
    <col min="8" max="8" width="18.42578125" customWidth="1"/>
  </cols>
  <sheetData>
    <row r="1" spans="1:8" ht="150" customHeight="1">
      <c r="A1" s="50" t="s">
        <v>31</v>
      </c>
      <c r="B1" s="50"/>
      <c r="C1" s="50"/>
      <c r="D1" s="50"/>
      <c r="E1" s="50"/>
      <c r="F1" s="50"/>
      <c r="G1" s="50"/>
      <c r="H1" s="50"/>
    </row>
    <row r="2" spans="1:8">
      <c r="A2" s="50"/>
      <c r="B2" s="50"/>
      <c r="C2" s="50"/>
      <c r="D2" s="50"/>
      <c r="E2" s="50"/>
      <c r="F2" s="50"/>
      <c r="G2" s="50"/>
      <c r="H2" s="50"/>
    </row>
    <row r="3" spans="1:8">
      <c r="A3" s="50"/>
      <c r="B3" s="50"/>
      <c r="C3" s="50"/>
      <c r="D3" s="50"/>
      <c r="E3" s="50"/>
      <c r="F3" s="50"/>
      <c r="G3" s="50"/>
      <c r="H3" s="50"/>
    </row>
    <row r="4" spans="1:8">
      <c r="A4" s="50"/>
      <c r="B4" s="50"/>
      <c r="C4" s="50"/>
      <c r="D4" s="50"/>
      <c r="E4" s="50"/>
      <c r="F4" s="50"/>
      <c r="G4" s="50"/>
      <c r="H4" s="50"/>
    </row>
    <row r="5" spans="1:8">
      <c r="A5" s="50"/>
      <c r="B5" s="50"/>
      <c r="C5" s="50"/>
      <c r="D5" s="50"/>
      <c r="E5" s="50"/>
      <c r="F5" s="50"/>
      <c r="G5" s="50"/>
      <c r="H5" s="50"/>
    </row>
    <row r="6" spans="1:8">
      <c r="A6" s="50"/>
      <c r="B6" s="50"/>
      <c r="C6" s="50"/>
      <c r="D6" s="50"/>
      <c r="E6" s="50"/>
      <c r="F6" s="50"/>
      <c r="G6" s="50"/>
      <c r="H6" s="50"/>
    </row>
    <row r="7" spans="1:8">
      <c r="A7" s="50"/>
      <c r="B7" s="50"/>
      <c r="C7" s="50"/>
      <c r="D7" s="50"/>
      <c r="E7" s="50"/>
      <c r="F7" s="50"/>
      <c r="G7" s="50"/>
      <c r="H7" s="50"/>
    </row>
    <row r="8" spans="1:8">
      <c r="A8" s="50"/>
      <c r="B8" s="50"/>
      <c r="C8" s="50"/>
      <c r="D8" s="50"/>
      <c r="E8" s="50"/>
      <c r="F8" s="50"/>
      <c r="G8" s="50"/>
      <c r="H8" s="50"/>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tabSelected="1" view="pageBreakPreview" zoomScale="145" zoomScaleNormal="115" zoomScaleSheetLayoutView="145" workbookViewId="0">
      <selection sqref="A1:F1"/>
    </sheetView>
  </sheetViews>
  <sheetFormatPr defaultColWidth="8.140625" defaultRowHeight="15"/>
  <cols>
    <col min="1" max="1" width="7" style="15" customWidth="1"/>
    <col min="2" max="2" width="35.5703125" style="46" customWidth="1"/>
    <col min="3" max="3" width="9.42578125" style="15" customWidth="1"/>
    <col min="4" max="4" width="9.140625" style="15" customWidth="1"/>
    <col min="5" max="5" width="13" style="48" customWidth="1"/>
    <col min="6" max="6" width="13.140625" style="48" customWidth="1"/>
    <col min="7" max="7" width="8.140625" style="15" customWidth="1"/>
    <col min="8" max="16384" width="8.140625" style="15"/>
  </cols>
  <sheetData>
    <row r="1" spans="1:6" ht="20.25">
      <c r="A1" s="61" t="s">
        <v>0</v>
      </c>
      <c r="B1" s="61"/>
      <c r="C1" s="61"/>
      <c r="D1" s="61"/>
      <c r="E1" s="61"/>
      <c r="F1" s="61"/>
    </row>
    <row r="2" spans="1:6" s="16" customFormat="1" ht="15.75">
      <c r="A2" s="68"/>
      <c r="B2" s="68"/>
      <c r="C2" s="68"/>
      <c r="D2" s="68"/>
      <c r="E2" s="68"/>
      <c r="F2" s="68"/>
    </row>
    <row r="3" spans="1:6" s="16" customFormat="1" ht="15.75">
      <c r="A3" s="62" t="s">
        <v>35</v>
      </c>
      <c r="B3" s="62"/>
      <c r="C3" s="62"/>
      <c r="D3" s="62"/>
      <c r="E3" s="62"/>
      <c r="F3" s="62"/>
    </row>
    <row r="4" spans="1:6" s="16" customFormat="1" ht="15.75">
      <c r="A4" s="63" t="s">
        <v>36</v>
      </c>
      <c r="B4" s="63"/>
      <c r="C4" s="63"/>
      <c r="D4" s="63"/>
      <c r="E4" s="63"/>
      <c r="F4" s="63"/>
    </row>
    <row r="5" spans="1:6" s="16" customFormat="1" ht="15.75">
      <c r="A5" s="67"/>
      <c r="B5" s="67"/>
      <c r="C5" s="67"/>
      <c r="D5" s="67"/>
      <c r="E5" s="67"/>
      <c r="F5" s="67"/>
    </row>
    <row r="6" spans="1:6" s="16" customFormat="1" ht="65.25" customHeight="1">
      <c r="A6" s="62" t="s">
        <v>85</v>
      </c>
      <c r="B6" s="62"/>
      <c r="C6" s="62"/>
      <c r="D6" s="62"/>
      <c r="E6" s="62"/>
      <c r="F6" s="62"/>
    </row>
    <row r="7" spans="1:6" s="16" customFormat="1" ht="16.5" thickBot="1">
      <c r="A7" s="69"/>
      <c r="B7" s="69"/>
      <c r="C7" s="69"/>
      <c r="D7" s="69"/>
      <c r="E7" s="69"/>
      <c r="F7" s="69"/>
    </row>
    <row r="8" spans="1:6" s="16" customFormat="1" ht="16.5" thickBot="1">
      <c r="A8" s="64" t="s">
        <v>1</v>
      </c>
      <c r="B8" s="64" t="s">
        <v>2</v>
      </c>
      <c r="C8" s="64" t="s">
        <v>3</v>
      </c>
      <c r="D8" s="64" t="s">
        <v>5</v>
      </c>
      <c r="E8" s="65" t="s">
        <v>4</v>
      </c>
      <c r="F8" s="66" t="s">
        <v>6</v>
      </c>
    </row>
    <row r="9" spans="1:6" s="16" customFormat="1" ht="16.5" thickBot="1">
      <c r="A9" s="64"/>
      <c r="B9" s="64"/>
      <c r="C9" s="64"/>
      <c r="D9" s="64"/>
      <c r="E9" s="65"/>
      <c r="F9" s="66"/>
    </row>
    <row r="10" spans="1:6" s="22" customFormat="1" ht="36" customHeight="1" thickBot="1">
      <c r="A10" s="17" t="s">
        <v>16</v>
      </c>
      <c r="B10" s="18" t="s">
        <v>37</v>
      </c>
      <c r="C10" s="19"/>
      <c r="D10" s="19"/>
      <c r="E10" s="20"/>
      <c r="F10" s="21"/>
    </row>
    <row r="11" spans="1:6" s="16" customFormat="1" ht="92.25" customHeight="1" thickBot="1">
      <c r="A11" s="23" t="s">
        <v>21</v>
      </c>
      <c r="B11" s="24" t="s">
        <v>41</v>
      </c>
      <c r="C11" s="25" t="s">
        <v>39</v>
      </c>
      <c r="D11" s="26">
        <v>5</v>
      </c>
      <c r="E11" s="2"/>
      <c r="F11" s="5">
        <f t="shared" ref="F11" si="0">D11*E11</f>
        <v>0</v>
      </c>
    </row>
    <row r="12" spans="1:6" s="16" customFormat="1" ht="129" customHeight="1" thickBot="1">
      <c r="A12" s="27" t="s">
        <v>22</v>
      </c>
      <c r="B12" s="28" t="s">
        <v>42</v>
      </c>
      <c r="C12" s="29" t="s">
        <v>40</v>
      </c>
      <c r="D12" s="30">
        <v>5</v>
      </c>
      <c r="E12" s="3"/>
      <c r="F12" s="6">
        <f t="shared" ref="F12" si="1">D12*E12</f>
        <v>0</v>
      </c>
    </row>
    <row r="13" spans="1:6" s="16" customFormat="1" ht="64.5" thickBot="1">
      <c r="A13" s="31" t="s">
        <v>28</v>
      </c>
      <c r="B13" s="32" t="s">
        <v>86</v>
      </c>
      <c r="C13" s="33" t="s">
        <v>40</v>
      </c>
      <c r="D13" s="34">
        <v>5</v>
      </c>
      <c r="E13" s="3"/>
      <c r="F13" s="14">
        <f t="shared" ref="F13:F14" si="2">D13*E13</f>
        <v>0</v>
      </c>
    </row>
    <row r="14" spans="1:6" s="16" customFormat="1" ht="105" customHeight="1" thickBot="1">
      <c r="A14" s="35" t="s">
        <v>29</v>
      </c>
      <c r="B14" s="28" t="s">
        <v>55</v>
      </c>
      <c r="C14" s="29" t="s">
        <v>40</v>
      </c>
      <c r="D14" s="30">
        <v>5</v>
      </c>
      <c r="E14" s="3"/>
      <c r="F14" s="6">
        <f t="shared" si="2"/>
        <v>0</v>
      </c>
    </row>
    <row r="15" spans="1:6" s="16" customFormat="1" ht="90" thickBot="1">
      <c r="A15" s="35" t="s">
        <v>30</v>
      </c>
      <c r="B15" s="28" t="s">
        <v>43</v>
      </c>
      <c r="C15" s="29" t="s">
        <v>40</v>
      </c>
      <c r="D15" s="30">
        <v>5</v>
      </c>
      <c r="E15" s="3"/>
      <c r="F15" s="6">
        <f t="shared" ref="F15" si="3">D15*E15</f>
        <v>0</v>
      </c>
    </row>
    <row r="16" spans="1:6" s="16" customFormat="1" ht="157.5" customHeight="1" thickBot="1">
      <c r="A16" s="35" t="s">
        <v>34</v>
      </c>
      <c r="B16" s="28" t="s">
        <v>82</v>
      </c>
      <c r="C16" s="29" t="s">
        <v>39</v>
      </c>
      <c r="D16" s="30">
        <v>5</v>
      </c>
      <c r="E16" s="3"/>
      <c r="F16" s="6">
        <f t="shared" ref="F16" si="4">D16*E16</f>
        <v>0</v>
      </c>
    </row>
    <row r="17" spans="1:6" s="22" customFormat="1" ht="24" customHeight="1" thickBot="1">
      <c r="A17" s="17" t="s">
        <v>16</v>
      </c>
      <c r="B17" s="56" t="s">
        <v>38</v>
      </c>
      <c r="C17" s="56"/>
      <c r="D17" s="56"/>
      <c r="E17" s="57"/>
      <c r="F17" s="13">
        <f>SUM(F11:F16)</f>
        <v>0</v>
      </c>
    </row>
    <row r="18" spans="1:6" s="22" customFormat="1" ht="13.5" thickBot="1">
      <c r="A18" s="60"/>
      <c r="B18" s="60"/>
      <c r="C18" s="60"/>
      <c r="D18" s="60"/>
      <c r="E18" s="60"/>
      <c r="F18" s="60"/>
    </row>
    <row r="19" spans="1:6" s="22" customFormat="1" ht="24" customHeight="1" thickBot="1">
      <c r="A19" s="17" t="s">
        <v>17</v>
      </c>
      <c r="B19" s="51" t="s">
        <v>44</v>
      </c>
      <c r="C19" s="52"/>
      <c r="D19" s="52"/>
      <c r="E19" s="52"/>
      <c r="F19" s="53"/>
    </row>
    <row r="20" spans="1:6" s="16" customFormat="1" ht="78.75" customHeight="1" thickBot="1">
      <c r="A20" s="23" t="s">
        <v>19</v>
      </c>
      <c r="B20" s="24" t="s">
        <v>46</v>
      </c>
      <c r="C20" s="25" t="s">
        <v>39</v>
      </c>
      <c r="D20" s="26">
        <v>1</v>
      </c>
      <c r="E20" s="3"/>
      <c r="F20" s="5">
        <f t="shared" ref="F20:F21" si="5">D20*E20</f>
        <v>0</v>
      </c>
    </row>
    <row r="21" spans="1:6" s="16" customFormat="1" ht="196.5" customHeight="1" thickBot="1">
      <c r="A21" s="27" t="s">
        <v>20</v>
      </c>
      <c r="B21" s="28" t="s">
        <v>47</v>
      </c>
      <c r="C21" s="29" t="s">
        <v>40</v>
      </c>
      <c r="D21" s="30">
        <v>1</v>
      </c>
      <c r="E21" s="3"/>
      <c r="F21" s="6">
        <f t="shared" si="5"/>
        <v>0</v>
      </c>
    </row>
    <row r="22" spans="1:6" s="16" customFormat="1" ht="117" customHeight="1" thickBot="1">
      <c r="A22" s="27" t="s">
        <v>25</v>
      </c>
      <c r="B22" s="28" t="s">
        <v>53</v>
      </c>
      <c r="C22" s="29" t="s">
        <v>40</v>
      </c>
      <c r="D22" s="30">
        <v>1</v>
      </c>
      <c r="E22" s="3"/>
      <c r="F22" s="6">
        <f t="shared" ref="F22" si="6">D22*E22</f>
        <v>0</v>
      </c>
    </row>
    <row r="23" spans="1:6" s="16" customFormat="1" ht="66.75" customHeight="1" thickBot="1">
      <c r="A23" s="36" t="s">
        <v>26</v>
      </c>
      <c r="B23" s="28" t="s">
        <v>49</v>
      </c>
      <c r="C23" s="29" t="s">
        <v>40</v>
      </c>
      <c r="D23" s="30">
        <v>1</v>
      </c>
      <c r="E23" s="3"/>
      <c r="F23" s="6">
        <f t="shared" ref="F23" si="7">D23*E23</f>
        <v>0</v>
      </c>
    </row>
    <row r="24" spans="1:6" s="16" customFormat="1" ht="102.75" thickBot="1">
      <c r="A24" s="36" t="s">
        <v>27</v>
      </c>
      <c r="B24" s="28" t="s">
        <v>54</v>
      </c>
      <c r="C24" s="29" t="s">
        <v>40</v>
      </c>
      <c r="D24" s="30">
        <v>1</v>
      </c>
      <c r="E24" s="3"/>
      <c r="F24" s="6">
        <f t="shared" ref="F24" si="8">D24*E24</f>
        <v>0</v>
      </c>
    </row>
    <row r="25" spans="1:6" s="16" customFormat="1" ht="117" customHeight="1" thickBot="1">
      <c r="A25" s="36" t="s">
        <v>48</v>
      </c>
      <c r="B25" s="28" t="s">
        <v>57</v>
      </c>
      <c r="C25" s="29" t="s">
        <v>40</v>
      </c>
      <c r="D25" s="30">
        <v>1</v>
      </c>
      <c r="E25" s="3"/>
      <c r="F25" s="6">
        <f t="shared" ref="F25:F27" si="9">D25*E25</f>
        <v>0</v>
      </c>
    </row>
    <row r="26" spans="1:6" s="16" customFormat="1" ht="128.25" thickBot="1">
      <c r="A26" s="36" t="s">
        <v>50</v>
      </c>
      <c r="B26" s="28" t="s">
        <v>58</v>
      </c>
      <c r="C26" s="29" t="s">
        <v>40</v>
      </c>
      <c r="D26" s="30">
        <v>1</v>
      </c>
      <c r="E26" s="3"/>
      <c r="F26" s="6">
        <f t="shared" si="9"/>
        <v>0</v>
      </c>
    </row>
    <row r="27" spans="1:6" s="16" customFormat="1" ht="117.75" customHeight="1" thickBot="1">
      <c r="A27" s="35" t="s">
        <v>51</v>
      </c>
      <c r="B27" s="28" t="s">
        <v>56</v>
      </c>
      <c r="C27" s="29" t="s">
        <v>40</v>
      </c>
      <c r="D27" s="30">
        <v>1</v>
      </c>
      <c r="E27" s="3"/>
      <c r="F27" s="6">
        <f t="shared" si="9"/>
        <v>0</v>
      </c>
    </row>
    <row r="28" spans="1:6" s="16" customFormat="1" ht="90" thickBot="1">
      <c r="A28" s="37" t="s">
        <v>52</v>
      </c>
      <c r="B28" s="32" t="s">
        <v>59</v>
      </c>
      <c r="C28" s="33" t="s">
        <v>39</v>
      </c>
      <c r="D28" s="34">
        <v>1</v>
      </c>
      <c r="E28" s="3"/>
      <c r="F28" s="5">
        <f t="shared" ref="F28:F29" si="10">D28*E28</f>
        <v>0</v>
      </c>
    </row>
    <row r="29" spans="1:6" s="16" customFormat="1" ht="156" customHeight="1" thickBot="1">
      <c r="A29" s="35" t="s">
        <v>60</v>
      </c>
      <c r="B29" s="28" t="s">
        <v>83</v>
      </c>
      <c r="C29" s="29" t="s">
        <v>39</v>
      </c>
      <c r="D29" s="30">
        <v>1</v>
      </c>
      <c r="E29" s="3"/>
      <c r="F29" s="6">
        <f t="shared" si="10"/>
        <v>0</v>
      </c>
    </row>
    <row r="30" spans="1:6" s="38" customFormat="1" ht="36" customHeight="1" thickBot="1">
      <c r="A30" s="17" t="s">
        <v>17</v>
      </c>
      <c r="B30" s="54" t="s">
        <v>45</v>
      </c>
      <c r="C30" s="54"/>
      <c r="D30" s="54"/>
      <c r="E30" s="51"/>
      <c r="F30" s="13">
        <f>SUM(F20:F29)</f>
        <v>0</v>
      </c>
    </row>
    <row r="31" spans="1:6" s="16" customFormat="1" ht="16.5" thickBot="1">
      <c r="A31" s="60"/>
      <c r="B31" s="60"/>
      <c r="C31" s="60"/>
      <c r="D31" s="60"/>
      <c r="E31" s="60"/>
      <c r="F31" s="60"/>
    </row>
    <row r="32" spans="1:6" s="22" customFormat="1" ht="24" customHeight="1" thickBot="1">
      <c r="A32" s="17" t="s">
        <v>18</v>
      </c>
      <c r="B32" s="51" t="s">
        <v>61</v>
      </c>
      <c r="C32" s="52"/>
      <c r="D32" s="52"/>
      <c r="E32" s="52"/>
      <c r="F32" s="53"/>
    </row>
    <row r="33" spans="1:6" s="16" customFormat="1" ht="78.75" customHeight="1" thickBot="1">
      <c r="A33" s="23" t="s">
        <v>23</v>
      </c>
      <c r="B33" s="24" t="s">
        <v>46</v>
      </c>
      <c r="C33" s="25" t="s">
        <v>39</v>
      </c>
      <c r="D33" s="26">
        <v>1</v>
      </c>
      <c r="E33" s="3"/>
      <c r="F33" s="5">
        <f t="shared" ref="F33:F34" si="11">D33*E33</f>
        <v>0</v>
      </c>
    </row>
    <row r="34" spans="1:6" s="16" customFormat="1" ht="194.25" customHeight="1" thickBot="1">
      <c r="A34" s="27" t="s">
        <v>24</v>
      </c>
      <c r="B34" s="28" t="s">
        <v>47</v>
      </c>
      <c r="C34" s="29" t="s">
        <v>40</v>
      </c>
      <c r="D34" s="30">
        <v>9</v>
      </c>
      <c r="E34" s="3"/>
      <c r="F34" s="6">
        <f t="shared" si="11"/>
        <v>0</v>
      </c>
    </row>
    <row r="35" spans="1:6" s="16" customFormat="1" ht="117" customHeight="1" thickBot="1">
      <c r="A35" s="27" t="s">
        <v>64</v>
      </c>
      <c r="B35" s="28" t="s">
        <v>80</v>
      </c>
      <c r="C35" s="29" t="s">
        <v>40</v>
      </c>
      <c r="D35" s="30">
        <v>1</v>
      </c>
      <c r="E35" s="3"/>
      <c r="F35" s="6">
        <f t="shared" ref="F35" si="12">D35*E35</f>
        <v>0</v>
      </c>
    </row>
    <row r="36" spans="1:6" s="16" customFormat="1" ht="66.75" customHeight="1" thickBot="1">
      <c r="A36" s="36" t="s">
        <v>65</v>
      </c>
      <c r="B36" s="28" t="s">
        <v>72</v>
      </c>
      <c r="C36" s="29" t="s">
        <v>40</v>
      </c>
      <c r="D36" s="30">
        <v>1</v>
      </c>
      <c r="E36" s="3"/>
      <c r="F36" s="6">
        <f t="shared" ref="F36:F43" si="13">D36*E36</f>
        <v>0</v>
      </c>
    </row>
    <row r="37" spans="1:6" s="16" customFormat="1" ht="102.75" thickBot="1">
      <c r="A37" s="36" t="s">
        <v>66</v>
      </c>
      <c r="B37" s="28" t="s">
        <v>81</v>
      </c>
      <c r="C37" s="29" t="s">
        <v>40</v>
      </c>
      <c r="D37" s="30">
        <v>1</v>
      </c>
      <c r="E37" s="3"/>
      <c r="F37" s="6">
        <f t="shared" si="13"/>
        <v>0</v>
      </c>
    </row>
    <row r="38" spans="1:6" s="16" customFormat="1" ht="116.25" customHeight="1" thickBot="1">
      <c r="A38" s="36" t="s">
        <v>67</v>
      </c>
      <c r="B38" s="28" t="s">
        <v>78</v>
      </c>
      <c r="C38" s="29" t="s">
        <v>40</v>
      </c>
      <c r="D38" s="30">
        <v>1</v>
      </c>
      <c r="E38" s="3"/>
      <c r="F38" s="6">
        <f t="shared" si="13"/>
        <v>0</v>
      </c>
    </row>
    <row r="39" spans="1:6" s="16" customFormat="1" ht="117.75" customHeight="1" thickBot="1">
      <c r="A39" s="36" t="s">
        <v>68</v>
      </c>
      <c r="B39" s="28" t="s">
        <v>79</v>
      </c>
      <c r="C39" s="29" t="s">
        <v>40</v>
      </c>
      <c r="D39" s="30">
        <v>1</v>
      </c>
      <c r="E39" s="3"/>
      <c r="F39" s="6">
        <f t="shared" si="13"/>
        <v>0</v>
      </c>
    </row>
    <row r="40" spans="1:6" s="16" customFormat="1" ht="39" thickBot="1">
      <c r="A40" s="35" t="s">
        <v>69</v>
      </c>
      <c r="B40" s="32" t="s">
        <v>74</v>
      </c>
      <c r="C40" s="33" t="s">
        <v>75</v>
      </c>
      <c r="D40" s="34">
        <v>300</v>
      </c>
      <c r="E40" s="3"/>
      <c r="F40" s="5">
        <f t="shared" ref="F40:F41" si="14">D40*E40</f>
        <v>0</v>
      </c>
    </row>
    <row r="41" spans="1:6" s="16" customFormat="1" ht="26.25" thickBot="1">
      <c r="A41" s="37" t="s">
        <v>70</v>
      </c>
      <c r="B41" s="28" t="s">
        <v>76</v>
      </c>
      <c r="C41" s="29" t="s">
        <v>75</v>
      </c>
      <c r="D41" s="30">
        <v>700</v>
      </c>
      <c r="E41" s="3"/>
      <c r="F41" s="6">
        <f t="shared" si="14"/>
        <v>0</v>
      </c>
    </row>
    <row r="42" spans="1:6" s="16" customFormat="1" ht="90" thickBot="1">
      <c r="A42" s="35" t="s">
        <v>71</v>
      </c>
      <c r="B42" s="32" t="s">
        <v>59</v>
      </c>
      <c r="C42" s="33" t="s">
        <v>39</v>
      </c>
      <c r="D42" s="34">
        <v>1</v>
      </c>
      <c r="E42" s="3"/>
      <c r="F42" s="5">
        <f t="shared" si="13"/>
        <v>0</v>
      </c>
    </row>
    <row r="43" spans="1:6" s="16" customFormat="1" ht="156" customHeight="1" thickBot="1">
      <c r="A43" s="37" t="s">
        <v>73</v>
      </c>
      <c r="B43" s="28" t="s">
        <v>83</v>
      </c>
      <c r="C43" s="29" t="s">
        <v>39</v>
      </c>
      <c r="D43" s="30">
        <v>1</v>
      </c>
      <c r="E43" s="3"/>
      <c r="F43" s="6">
        <f t="shared" si="13"/>
        <v>0</v>
      </c>
    </row>
    <row r="44" spans="1:6" s="38" customFormat="1" ht="36" customHeight="1" thickBot="1">
      <c r="A44" s="17" t="s">
        <v>18</v>
      </c>
      <c r="B44" s="54" t="s">
        <v>61</v>
      </c>
      <c r="C44" s="54"/>
      <c r="D44" s="54"/>
      <c r="E44" s="51"/>
      <c r="F44" s="13">
        <f>SUM(F33:F43)</f>
        <v>0</v>
      </c>
    </row>
    <row r="45" spans="1:6" s="16" customFormat="1" ht="16.5" thickBot="1">
      <c r="A45" s="60"/>
      <c r="B45" s="60"/>
      <c r="C45" s="60"/>
      <c r="D45" s="60"/>
      <c r="E45" s="60"/>
      <c r="F45" s="60"/>
    </row>
    <row r="46" spans="1:6" s="22" customFormat="1" ht="24" customHeight="1" thickBot="1">
      <c r="A46" s="17" t="s">
        <v>62</v>
      </c>
      <c r="B46" s="51" t="s">
        <v>32</v>
      </c>
      <c r="C46" s="52"/>
      <c r="D46" s="52"/>
      <c r="E46" s="52"/>
      <c r="F46" s="53"/>
    </row>
    <row r="47" spans="1:6" s="16" customFormat="1" ht="222" customHeight="1">
      <c r="A47" s="75" t="s">
        <v>63</v>
      </c>
      <c r="B47" s="32" t="s">
        <v>77</v>
      </c>
      <c r="C47" s="75" t="s">
        <v>39</v>
      </c>
      <c r="D47" s="77">
        <v>1</v>
      </c>
      <c r="E47" s="79"/>
      <c r="F47" s="58">
        <f t="shared" ref="F47" si="15">D47*E47</f>
        <v>0</v>
      </c>
    </row>
    <row r="48" spans="1:6" s="16" customFormat="1" ht="285" customHeight="1" thickBot="1">
      <c r="A48" s="76"/>
      <c r="B48" s="39" t="s">
        <v>84</v>
      </c>
      <c r="C48" s="76"/>
      <c r="D48" s="78"/>
      <c r="E48" s="80"/>
      <c r="F48" s="59"/>
    </row>
    <row r="49" spans="1:6" s="38" customFormat="1" ht="24" customHeight="1" thickBot="1">
      <c r="A49" s="17" t="s">
        <v>62</v>
      </c>
      <c r="B49" s="56" t="s">
        <v>33</v>
      </c>
      <c r="C49" s="56"/>
      <c r="D49" s="56"/>
      <c r="E49" s="57"/>
      <c r="F49" s="13">
        <f>F47</f>
        <v>0</v>
      </c>
    </row>
    <row r="50" spans="1:6" s="16" customFormat="1" ht="16.5" thickBot="1">
      <c r="A50" s="60"/>
      <c r="B50" s="60"/>
      <c r="C50" s="60"/>
      <c r="D50" s="60"/>
      <c r="E50" s="60"/>
      <c r="F50" s="60"/>
    </row>
    <row r="51" spans="1:6" s="44" customFormat="1" ht="24" customHeight="1" thickBot="1">
      <c r="A51" s="40"/>
      <c r="B51" s="41" t="s">
        <v>7</v>
      </c>
      <c r="C51" s="42"/>
      <c r="D51" s="7"/>
      <c r="E51" s="43"/>
      <c r="F51" s="8"/>
    </row>
    <row r="52" spans="1:6" s="44" customFormat="1" ht="24" customHeight="1" thickBot="1">
      <c r="A52" s="45" t="s">
        <v>16</v>
      </c>
      <c r="B52" s="55" t="str">
        <f>B10</f>
        <v>SUSTAVI VIDEONADZORA ZELENIH OTOKA (5 LOKACIJA)</v>
      </c>
      <c r="C52" s="55"/>
      <c r="D52" s="55"/>
      <c r="E52" s="55"/>
      <c r="F52" s="9">
        <f>F17</f>
        <v>0</v>
      </c>
    </row>
    <row r="53" spans="1:6" s="44" customFormat="1" ht="36" customHeight="1" thickBot="1">
      <c r="A53" s="45" t="s">
        <v>17</v>
      </c>
      <c r="B53" s="71" t="str">
        <f>B19</f>
        <v>SUSTAV VIDEONADZORA ZELENOG OTOKA - "PLAVA TERASA", NASELJE NJIVICE</v>
      </c>
      <c r="C53" s="71"/>
      <c r="D53" s="71"/>
      <c r="E53" s="71"/>
      <c r="F53" s="9">
        <f>F30</f>
        <v>0</v>
      </c>
    </row>
    <row r="54" spans="1:6" s="44" customFormat="1" ht="36" customHeight="1" thickBot="1">
      <c r="A54" s="45" t="s">
        <v>18</v>
      </c>
      <c r="B54" s="71" t="str">
        <f>B32</f>
        <v>SUSTAV VIDEONADZORA PARKIRALIŠTA U ULICI POD ORIŠINA, NASELJE OMIŠALJ</v>
      </c>
      <c r="C54" s="71"/>
      <c r="D54" s="71"/>
      <c r="E54" s="71"/>
      <c r="F54" s="9">
        <f>F44</f>
        <v>0</v>
      </c>
    </row>
    <row r="55" spans="1:6" s="44" customFormat="1" ht="24" customHeight="1" thickBot="1">
      <c r="A55" s="45" t="s">
        <v>62</v>
      </c>
      <c r="B55" s="55" t="str">
        <f>B46</f>
        <v>UPRAVLJAČKI SUSTAVI</v>
      </c>
      <c r="C55" s="55"/>
      <c r="D55" s="55"/>
      <c r="E55" s="55"/>
      <c r="F55" s="9">
        <f>F49</f>
        <v>0</v>
      </c>
    </row>
    <row r="56" spans="1:6" s="44" customFormat="1" ht="24" customHeight="1" thickBot="1">
      <c r="A56" s="16"/>
      <c r="B56" s="72" t="s">
        <v>8</v>
      </c>
      <c r="C56" s="72"/>
      <c r="D56" s="72"/>
      <c r="E56" s="72"/>
      <c r="F56" s="10">
        <f>SUM(F52:F55)</f>
        <v>0</v>
      </c>
    </row>
    <row r="57" spans="1:6" s="44" customFormat="1" ht="24" customHeight="1" thickBot="1">
      <c r="A57" s="16"/>
      <c r="B57" s="72" t="s">
        <v>9</v>
      </c>
      <c r="C57" s="72"/>
      <c r="D57" s="72"/>
      <c r="E57" s="72"/>
      <c r="F57" s="4">
        <f>F56*0.25</f>
        <v>0</v>
      </c>
    </row>
    <row r="58" spans="1:6" s="44" customFormat="1" ht="24" customHeight="1" thickBot="1">
      <c r="A58" s="16"/>
      <c r="B58" s="72" t="s">
        <v>10</v>
      </c>
      <c r="C58" s="72"/>
      <c r="D58" s="72"/>
      <c r="E58" s="72"/>
      <c r="F58" s="10">
        <f>SUM(F56:F57)</f>
        <v>0</v>
      </c>
    </row>
    <row r="59" spans="1:6" s="44" customFormat="1" ht="15.75">
      <c r="A59" s="15"/>
      <c r="B59" s="46"/>
      <c r="C59" s="15"/>
      <c r="D59" s="15"/>
      <c r="E59" s="47"/>
      <c r="F59" s="47"/>
    </row>
    <row r="60" spans="1:6" s="44" customFormat="1" ht="15.75">
      <c r="A60" s="15"/>
      <c r="B60" s="46"/>
      <c r="C60" s="15"/>
      <c r="D60" s="15"/>
      <c r="E60" s="47"/>
      <c r="F60" s="47"/>
    </row>
    <row r="61" spans="1:6" s="44" customFormat="1" ht="15.75">
      <c r="A61" s="73" t="s">
        <v>11</v>
      </c>
      <c r="B61" s="73"/>
      <c r="C61" s="15"/>
      <c r="D61" s="15"/>
      <c r="E61" s="48"/>
      <c r="F61" s="48"/>
    </row>
    <row r="62" spans="1:6" s="44" customFormat="1" ht="15.75">
      <c r="A62" s="15"/>
      <c r="B62" s="46"/>
      <c r="C62" s="70" t="s">
        <v>14</v>
      </c>
      <c r="D62" s="70"/>
      <c r="E62" s="70"/>
      <c r="F62" s="70"/>
    </row>
    <row r="63" spans="1:6" s="44" customFormat="1" ht="15.75">
      <c r="A63" s="15"/>
      <c r="B63" s="46"/>
      <c r="C63" s="11"/>
      <c r="D63" s="11"/>
      <c r="E63" s="12"/>
      <c r="F63" s="12"/>
    </row>
    <row r="64" spans="1:6" s="44" customFormat="1" ht="15.75">
      <c r="A64" s="15"/>
      <c r="B64" s="49" t="s">
        <v>15</v>
      </c>
      <c r="C64" s="11"/>
      <c r="D64" s="11"/>
      <c r="E64" s="12"/>
      <c r="F64" s="12"/>
    </row>
    <row r="65" spans="1:6" s="16" customFormat="1" ht="16.5" thickBot="1">
      <c r="A65" s="15"/>
      <c r="B65" s="46"/>
      <c r="C65" s="74" t="s">
        <v>12</v>
      </c>
      <c r="D65" s="74"/>
      <c r="E65" s="74"/>
      <c r="F65" s="74"/>
    </row>
    <row r="66" spans="1:6" s="16" customFormat="1" ht="15.75">
      <c r="A66" s="15"/>
      <c r="B66" s="46"/>
      <c r="C66" s="70" t="s">
        <v>13</v>
      </c>
      <c r="D66" s="70"/>
      <c r="E66" s="70"/>
      <c r="F66" s="70"/>
    </row>
  </sheetData>
  <sheetProtection algorithmName="SHA-512" hashValue="o0ULHAQB3dCdRvttEJQVkmBWOoXL6cMPvFb1tLYAmGo4EF1y1mzILTmloJqqaJByjK6WDKGy1b+7vVtYk/uaWw==" saltValue="yKWZ7zvcQuJqvZO8bEu1nA==" spinCount="100000" sheet="1" objects="1" scenarios="1"/>
  <mergeCells count="40">
    <mergeCell ref="A50:F50"/>
    <mergeCell ref="C66:F66"/>
    <mergeCell ref="B53:E53"/>
    <mergeCell ref="B56:E56"/>
    <mergeCell ref="B57:E57"/>
    <mergeCell ref="B58:E58"/>
    <mergeCell ref="A61:B61"/>
    <mergeCell ref="C62:F62"/>
    <mergeCell ref="C65:F65"/>
    <mergeCell ref="B55:E55"/>
    <mergeCell ref="B54:E54"/>
    <mergeCell ref="A1:F1"/>
    <mergeCell ref="A3:F3"/>
    <mergeCell ref="A4:F4"/>
    <mergeCell ref="A8:A9"/>
    <mergeCell ref="B8:B9"/>
    <mergeCell ref="C8:C9"/>
    <mergeCell ref="E8:E9"/>
    <mergeCell ref="F8:F9"/>
    <mergeCell ref="D8:D9"/>
    <mergeCell ref="A5:F5"/>
    <mergeCell ref="A2:F2"/>
    <mergeCell ref="A7:F7"/>
    <mergeCell ref="A6:F6"/>
    <mergeCell ref="B19:F19"/>
    <mergeCell ref="B30:E30"/>
    <mergeCell ref="B52:E52"/>
    <mergeCell ref="B46:F46"/>
    <mergeCell ref="B17:E17"/>
    <mergeCell ref="B32:F32"/>
    <mergeCell ref="B49:E49"/>
    <mergeCell ref="F47:F48"/>
    <mergeCell ref="B44:E44"/>
    <mergeCell ref="A45:F45"/>
    <mergeCell ref="A31:F31"/>
    <mergeCell ref="A18:F18"/>
    <mergeCell ref="A47:A48"/>
    <mergeCell ref="C47:C48"/>
    <mergeCell ref="D47:D48"/>
    <mergeCell ref="E47:E48"/>
  </mergeCells>
  <phoneticPr fontId="6" type="noConversion"/>
  <pageMargins left="0.70000000000000007" right="0.70000000000000007" top="0.75" bottom="0.75" header="0.30000000000000004" footer="0.30000000000000004"/>
  <pageSetup paperSize="9" fitToHeight="0" orientation="portrait" r:id="rId1"/>
  <rowBreaks count="2" manualBreakCount="2">
    <brk id="45" max="5" man="1"/>
    <brk id="5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2024-11-28T13:09:43Z</cp:lastPrinted>
  <dcterms:created xsi:type="dcterms:W3CDTF">2021-12-13T14:27:14Z</dcterms:created>
  <dcterms:modified xsi:type="dcterms:W3CDTF">2024-12-02T11:43:25Z</dcterms:modified>
</cp:coreProperties>
</file>