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loncaric\Desktop\Nabava\2024\43-24 Oborinska odvodnja Pod orišina\"/>
    </mc:Choice>
  </mc:AlternateContent>
  <xr:revisionPtr revIDLastSave="0" documentId="13_ncr:1_{53542494-F07C-4946-AC7D-6F4460A7D475}"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5" i="2" l="1"/>
  <c r="B82" i="2"/>
  <c r="B83" i="2"/>
  <c r="B84" i="2"/>
  <c r="F82" i="2"/>
  <c r="F83" i="2"/>
  <c r="F84" i="2"/>
  <c r="F74" i="2"/>
  <c r="F73" i="2"/>
  <c r="F75" i="2" s="1"/>
  <c r="F69" i="2"/>
  <c r="F68" i="2"/>
  <c r="F67" i="2"/>
  <c r="F66" i="2"/>
  <c r="F65" i="2"/>
  <c r="F70" i="2" l="1"/>
  <c r="F61" i="2"/>
  <c r="F60" i="2"/>
  <c r="F56" i="2"/>
  <c r="F55" i="2"/>
  <c r="F54" i="2"/>
  <c r="F53" i="2"/>
  <c r="F50" i="2"/>
  <c r="F49" i="2"/>
  <c r="F41" i="2"/>
  <c r="F40" i="2"/>
  <c r="F19" i="2"/>
  <c r="F23" i="2"/>
  <c r="F22" i="2"/>
  <c r="F21" i="2"/>
  <c r="F14" i="2"/>
  <c r="F13" i="2"/>
  <c r="F18" i="2"/>
  <c r="F17" i="2"/>
  <c r="F16" i="2"/>
  <c r="F15" i="2"/>
  <c r="F11" i="2"/>
  <c r="F10" i="2"/>
  <c r="F62" i="2" l="1"/>
  <c r="F33" i="2" l="1"/>
  <c r="F32" i="2"/>
  <c r="F44" i="2"/>
  <c r="F43" i="2"/>
  <c r="B81" i="2"/>
  <c r="F52" i="2"/>
  <c r="F51" i="2"/>
  <c r="F57" i="2" s="1"/>
  <c r="F37" i="2"/>
  <c r="F28" i="2"/>
  <c r="F81" i="2" l="1"/>
  <c r="F27" i="2" l="1"/>
  <c r="F8" i="2"/>
  <c r="F24" i="2" s="1"/>
  <c r="F42" i="2"/>
  <c r="F45" i="2" s="1"/>
  <c r="F38" i="2"/>
  <c r="F31" i="2" l="1"/>
  <c r="F30" i="2" l="1"/>
  <c r="F29" i="2"/>
  <c r="F34" i="2" l="1"/>
  <c r="B80" i="2"/>
  <c r="B79" i="2"/>
  <c r="B78" i="2"/>
  <c r="F78" i="2" l="1"/>
  <c r="F80" i="2" l="1"/>
  <c r="F79" i="2"/>
  <c r="F86" i="2" l="1"/>
  <c r="F87" i="2" s="1"/>
</calcChain>
</file>

<file path=xl/sharedStrings.xml><?xml version="1.0" encoding="utf-8"?>
<sst xmlns="http://schemas.openxmlformats.org/spreadsheetml/2006/main" count="196" uniqueCount="137">
  <si>
    <t>T R O Š K O V N I K</t>
  </si>
  <si>
    <t>R. br.</t>
  </si>
  <si>
    <t>Opis</t>
  </si>
  <si>
    <t>Jedinična mjera</t>
  </si>
  <si>
    <t>Jedinična cijena</t>
  </si>
  <si>
    <t>Količina</t>
  </si>
  <si>
    <t>Iznos</t>
  </si>
  <si>
    <t>REKAPITULACIJA</t>
  </si>
  <si>
    <t>UKUPNO:</t>
  </si>
  <si>
    <t>PDV (25%):</t>
  </si>
  <si>
    <t>SVEUKUPNO:</t>
  </si>
  <si>
    <t>U _____________, _______________ godine.</t>
  </si>
  <si>
    <t>___________________________________</t>
  </si>
  <si>
    <t>(ime, prezime i potpis ovlaštene osobe Ponuditelja)</t>
  </si>
  <si>
    <t>PONUDITELJ</t>
  </si>
  <si>
    <t>MP</t>
  </si>
  <si>
    <t>m2</t>
  </si>
  <si>
    <t>1.</t>
  </si>
  <si>
    <t>2.</t>
  </si>
  <si>
    <t>3.</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</si>
  <si>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 Za ponuditelje u sustavu PDV-a ova stavka će se automatski izračunati i nema potrebe za upisivanjem ičega.
OPĆINA OMIŠALJ</t>
  </si>
  <si>
    <t>2.1.</t>
  </si>
  <si>
    <t>2.2.</t>
  </si>
  <si>
    <t>1.1.</t>
  </si>
  <si>
    <t>3.1.</t>
  </si>
  <si>
    <t>3.2.</t>
  </si>
  <si>
    <t>2.3.</t>
  </si>
  <si>
    <t>2.4.</t>
  </si>
  <si>
    <t>2.5.</t>
  </si>
  <si>
    <t>3.3.</t>
  </si>
  <si>
    <t>m'</t>
  </si>
  <si>
    <t>3.4.</t>
  </si>
  <si>
    <t>4.</t>
  </si>
  <si>
    <t>4.2.</t>
  </si>
  <si>
    <t>4.1.</t>
  </si>
  <si>
    <t>2.6.</t>
  </si>
  <si>
    <t>2.7.</t>
  </si>
  <si>
    <t>kom</t>
  </si>
  <si>
    <t>3.5.</t>
  </si>
  <si>
    <t>3.6.</t>
  </si>
  <si>
    <t>Evidencijski broj nabave: 43/24</t>
  </si>
  <si>
    <t>Predmet nabave: Izvođenje oborinske odvodnje parkirališta Pod orišina</t>
  </si>
  <si>
    <t>Strojno zasjecanje asfalta i betona. Stavkom su obuhvaćena sva strojna zasijecanja asfalta na mjestima uklapanja nove i stare kolničke konstrukcije, na mjestima proširenja kolnika, zasijecanja pri izvedbi prekopa i sl. Obračun po m' zasječenog asfalta/betona.</t>
  </si>
  <si>
    <t>1.2.</t>
  </si>
  <si>
    <t>1.3.</t>
  </si>
  <si>
    <t>1.4.</t>
  </si>
  <si>
    <t>1.5.</t>
  </si>
  <si>
    <t>1.6.</t>
  </si>
  <si>
    <t>1.7.</t>
  </si>
  <si>
    <t>1.8.</t>
  </si>
  <si>
    <t>1.9.</t>
  </si>
  <si>
    <t>a)</t>
  </si>
  <si>
    <t>b)</t>
  </si>
  <si>
    <t>Cestovni rubnjaci</t>
  </si>
  <si>
    <t>Parkovni rubnjaci</t>
  </si>
  <si>
    <t>Rušenje i uklanjanje postojeće kolničke konstrukcije debljine do 15 cm, uključujući odvoz i zbrinjavanje uklonjenog materijala na deponiju osiguranom od strane izvođača radova. Obračun je po m2 porušene, ukonjene i propisno zbrinute kolničke konstrukcije.</t>
  </si>
  <si>
    <t>c)</t>
  </si>
  <si>
    <t>Cesta d=10 cm</t>
  </si>
  <si>
    <t>Nogostup d=4 cm</t>
  </si>
  <si>
    <t>Parkiralište d=6 cm</t>
  </si>
  <si>
    <t>Iskolčenje trase oborinske kanalizacije, prije početka zemljanih radova. Iskolčavaju se sve pozicije revizijskih okana, lomova kolektora, separatora i upojnih bunara te slivnika. Obračun po m' iskolčene trase.</t>
  </si>
  <si>
    <t>Izvedba privremenog prijelaza preko kanala gradilišta u formi mostića za vozila, širine minimalno 250 cm. Prijelaz se izvodi od čeličnih elemenata te mora biti dovoljne nosivosti za prihvat teških prometnih opterećenja, radi odvijanja prometa tijekom izvođenja radova. Prijelaze koncipirati na način da bude jednostavna njihova postava, demontaža i preseljenje na drugu poziciju po okončanju radova. Stavkom obuhvaćeni cjevovodi kanalizacije, te pripadajući dio za vodovod. Stavku izvesti sukladno važećim zakonima i propisima iz prodručja sigurnosti u prometu i zaštiti na radu. Obračun po komadu.</t>
  </si>
  <si>
    <t>Križanje</t>
  </si>
  <si>
    <t>Paralelna trasa</t>
  </si>
  <si>
    <t>kom.</t>
  </si>
  <si>
    <t>PRIPREMNI RADOVI</t>
  </si>
  <si>
    <t>PRIPREMNI RADOVI - UKUPNO</t>
  </si>
  <si>
    <t>Uklanjanje i rušenje postojećih cestovnih i parkovnih rubnjaka uz cestu, bez nanošenja štete na ostalim objektima i posjedima uz cestu. Stavka obuhvaća i odvoz te zbrinjavanje uklonjenih rubnjaka i materijala na deponiju osiguranom od strane izvođača radova. Obračun rada po m' uklonjenih, deponiranih i propisno zbrinutih rubnjaka.</t>
  </si>
  <si>
    <t>DONJI STROJ</t>
  </si>
  <si>
    <t>DONJI STROJ - UKUPNO</t>
  </si>
  <si>
    <t>m3</t>
  </si>
  <si>
    <t>Strojni otkop humusa u sloju debljine 15 cm s guranjem materijala u stranu. Humus se deponira na gradilištu do uporabe za poravnanje pokosa, a višak se odvozi, što je obračunato u posebnim stavkama. Obračun po m3 otkopanog humusa.</t>
  </si>
  <si>
    <t>Ručni iskop materijala "B" kategorije u blizini postojećih instalacija, s odbacivanjem materijala u stranu. Obračun po m3 iskopa.</t>
  </si>
  <si>
    <t>Izrada nasipa materijalom iz iskopa A i B kategorije, Sz≥100 %, Ms≥40 MN/m2. Stavka obuhvaća strojno nasipanje i razastiranje, prema potrebi vlaženje ili sušenje, planiranje nasipnih slojeva debljine i nagiba prema projektu odnosno utvrđenih pokusnom dionicom, te zbijanje s odgovarajućim sredstvima. Obračun po m3 stvarno ugrađenog i zbijenog nasipa.</t>
  </si>
  <si>
    <t>Prijevoz i zbrinjavanje viška iskopnog materijala na deponiju osiguranom od strane izvođača radova. Obračun po m3 uredno zbrinutog materijala.</t>
  </si>
  <si>
    <t>Uređenje kosina usjeka i nasipa. Površinu kosine usjeka i nasipa treba isplanirati, izravnati i zatraviti u cilju stabilizacije pokosa, prema projektiranom nagibu. Kod kamenitih usjeka odnosno nasipa sve udubine nakon završetka iskopa treba očistiti, da se spriječi rušenje materijala na cestu. Obračun po m2 uređene površine kosine usjeka.</t>
  </si>
  <si>
    <t>Zatrpavanje rova probranim materijalom iz iskopa, nakon kompletne izvedbe okana, ugradnje cijevi, betonske podloge i bočnog osiguranja cijevi. Zatrpavanje obavljati u slojevima, u debljini od najviše 30 cm, s polijevanjem vodom, i odgovarajućim ručnim ili strojnim nabijanjem, do potrebne zbijenosti. Zatrpavanje i zbijanje izvesti do tamponskog sloja kolničke i pješačke konstrukcije, odnosno vrha posteljice na modul stišljivosti Ms≥40 MPa. Radove izvesti sukladno odredbama norme HRN U. B1. 038. ili jednakovrijedno. Obračun po m3 ugrađenog materijala u zbijenom stanju.</t>
  </si>
  <si>
    <t>OBJEKTI</t>
  </si>
  <si>
    <t>OBJEKTI - UKUPNO</t>
  </si>
  <si>
    <t>kg</t>
  </si>
  <si>
    <t>Revizijsko okno dubine od 160 do 200 cm</t>
  </si>
  <si>
    <t>kpl.</t>
  </si>
  <si>
    <t>Dobava i ugradnja betonskih tipskih rubnjaka uz rub kolnika i na mjestima postojećih ulaza. Stavka obhuhvaća izvedbu iskopa za temelj, ugradnju montažnih betonskih rubnjaka dimenzija 15 x 25 x 100 cm, betonsko pojačanje rubnjaka sa zadnje strane, betonom tlačne čvrstoće C16/20, fugiranje spojnica rubnjaka, sve prijenose i geodetske radove na određivaju horizontalne dispozicije rubnjaka, te određivanju visinskih kota rubnjaka, sve prema Tehničkom rješenju. Piljenje rubnjaka obaviti u radionici, s vrhunskom obradom piljenog ruba. Kod piljenja uzeti u obzir rubne radijuse. Rubnjaci su izvedeni od betona minimalnog razreda čvrstoće C40/45. Obračun po m' ugrađenog rubnjaka.</t>
  </si>
  <si>
    <t>Dobava i ugradnja betonskih tipskih parkovnih rubnjaka. Stavka obhuhvaća izvedbu iskopa za temelj, ugradnju montažnih betonskih rubnjaka dimenzija 8/25 x 100 cm, betonsko pojačanje rubnjaka sa zadnje strane, betonom tlačne čvrstoće C25/30, fugiranje spojnica rubnjaka, sve prijenose i geodetske radove na određivaju horizontalne dispozicije rubnjaka, te određivanju visinskih kota rubnjaka, sve prema Tehničkom rješenju. Piljenje rubnjaka obaviti u radionici, s vrhunskom obradom piljenog ruba. Kod piljenja uzeti u obzir rubne radijuse. Rubnjaci su izvedeni od betona minimalnog razreda čvrstoće C40/45. Obračun po m' ugrađenog rubnjaka.</t>
  </si>
  <si>
    <t>GORNJI STROJ</t>
  </si>
  <si>
    <t>GORNJI STROJ - UKUPNO</t>
  </si>
  <si>
    <t>4.3.</t>
  </si>
  <si>
    <t>Tampon kolnika, sloj debljine 30 cm</t>
  </si>
  <si>
    <t>Tampon nogostupa, sloj debljine 15 cm</t>
  </si>
  <si>
    <t>4.4.</t>
  </si>
  <si>
    <t>4.5.</t>
  </si>
  <si>
    <t>4.6.</t>
  </si>
  <si>
    <t>4.7.</t>
  </si>
  <si>
    <t>Izvedba BNHS AC 16 surf 50/70 AG4 M4, debljine 6 cm. Stavka obuhvaća dobavu potrebnog materijala, proizvodnju i ugradnju asfaltne mješavine, prijevoz, opremu i sve ostalo što je potrebno za potpuno izvođenje radova. Obračun je po m2 gornje površine stvarno položenog i ugrađenog habajućeg sloja od asfaltbetona sukladno Tehničkom rješenju.</t>
  </si>
  <si>
    <t>Izvedba BNS AC 22 Base 50/70 AG6 M2,   debljine 6 cm. Materijal za izvedbu ovog sloja je drobljeni kamen proizveden od zdrave, homogene i čvrste stijenske mase. Prije polaganja asfaltnog sloja, potrebno je obaviti škropljenje donjeg nosivog sloja bitumenskom emulzijom, s najmanjom količinom od 0,50 kg/m2. Stavka obuhvaća dobavu potrebnog materijala, proizvodnju i ugradnju asfaltne mješavine, prijevoz, opremu i sve ostalo što je potrebno za potpuno izvođenje radova. Obračun po m2 ugrađene asfaltne mase.</t>
  </si>
  <si>
    <t>Izrada završnog trošivog (habajućeg) sloja ceste po sistemu sitnozrnatog asfalt-betona AC 11 surf 50/70 AG5 M2 ,debljine 4 cm. Za ovaj sustav treba primjeniti agregat eruptivnog podrijetla i kameno brašno (filer). Stavka obuhvaća dobavu potrebnog materijala, proizvodnju i ugradnju asfaltne mješavine, prijevoz, opremu i sve ostalo što je potrebno za potpuno izvođenje radova. Obračun po m2 ugrađene asfaltne mase.</t>
  </si>
  <si>
    <t>Asfaltiranje pločnika. Izrada sloja asfalta po sistemu sitnozrnatog asfaltbetona AC 8 Surf 50/70 AG3 M4, debljine 4 cm. Za ovaj sustav treba primjeniti prirodni ili drobljeni pijesak i kameno brašno (filer). Stavka obuhvaća dobavu potrebnog materijala, proizvodnju i ugradnju asfaltne mješavine, prijevoz, opremu i sve ostalo što je potrebno za potpuno izvođenje radova. Obračun po m2 ugrađene asfaltne mase.</t>
  </si>
  <si>
    <t>Izrada nosivog sloja od cementom stabiliziranog prirodnog kamenog materijala, tip A (krupnoće zrna od 8 do 31,5 mm) , debljine 10 cm, tlačne čvrstoće nakon 28 dana od 3,0 do 6,0 MN/m2. Stavka obuhvaća nabavu prethodno proizvedene stabilizacijske mješavine, utovar, prijevoz i ugradnju (strojno razastiranje, planiranje i zbijanje do traženog stupnja zbijenosti). Obračun je po m2 ugrađenog sloja.</t>
  </si>
  <si>
    <t>Izrada bitumenskog međusloja za sljepljivanje asfaltnih slojeva s bitumenskom emulzijom u količini od 0,30 kg/m2. Obračun je po m2 poprskane površine.</t>
  </si>
  <si>
    <t>5.</t>
  </si>
  <si>
    <t>5.1.</t>
  </si>
  <si>
    <t>5.2.</t>
  </si>
  <si>
    <t>PROMETNA SIGNALIZACIJA I OPREMA</t>
  </si>
  <si>
    <t>PROMETNA SIGNALIZACIJA I OPREMA - UKUPNO</t>
  </si>
  <si>
    <t>Izrada strelica za označavanje dva smjera bijele boje - RAVNO i LIJEVO (H28) s retroreflektivnim zrncima klase II, dužine 5 m. Oznake na kolniku izvode se prema prometnom elaboratu, a u skladu s važećim zakonskim i podzakonskim aktima iz područja cestovnog prometa te uvjetima propisana važećem normom HRN EN 1436 ili jednakovrijedno. Obračun je po komadu izvedenih oznaka.</t>
  </si>
  <si>
    <t>Obilježavanje mjesta za parkiranje - okomito (H61-1), plave boje s retroreflektivnim zrncima klase II. Oznake na kolniku izvode se prema prometnom elaboratu, a u skladu s važećim zakonskim i podzakonskim aktima iz područja cestovnog prometa te uvjetima propisana važećem normom HRN EN 1436 ili jednakovrijedno. Obračun je po m' izvedenih oznaka.</t>
  </si>
  <si>
    <t>6.</t>
  </si>
  <si>
    <t>6.1.</t>
  </si>
  <si>
    <t>6.2.</t>
  </si>
  <si>
    <t>6.3.</t>
  </si>
  <si>
    <t>6.4.</t>
  </si>
  <si>
    <t>6.5.</t>
  </si>
  <si>
    <t>Dobava, doprema i izrada pješčane podloge pijeskom granulacije 0 – 4 mm, d = 10 cm, izravnana i nabijena lakim nabijačem. Obračun po m3 izrađene posteljice.</t>
  </si>
  <si>
    <t>OBORINSKA ODVODNJA</t>
  </si>
  <si>
    <t>OBORINSKA ODVODNJA - UKUPNO</t>
  </si>
  <si>
    <t>Dobava, doprema i polaganje u rov kamene drobine (jalovine), veličine frakcije 0-8 mm, za zatrpavanje nadsloja iznad tjemena cijevi u projektiranom profilu rova. Zatrpavanje izvoditi u slojevima 25-30 cm, s pažljivim zbijanjem isključivo ručnim nabijačima. Posebno dobro nabiti bočno od cijevi. Obračun po m3 ugrađenog materijala.</t>
  </si>
  <si>
    <t>Dobava lijevano željeznog kanalizacijskog poklopca koji zadovoljava uvjete propisane normom HRN EN 124 ili jednakovrijedno, sa ugradnjom u revizijsko okno promjera 600 mm. Poklopac je okrugao sa četvrtastim okvirima, bez ventilacijskih okvira i natpisa, nosivosti minimalno 150 kN. Kod montaže poklopca točnu visinu treba odrediti geodetski. Obračun po komadu ugrađenog poklopca.</t>
  </si>
  <si>
    <t>Izrada kanalizacijskog kolektora, DN 315. Stavka obuhvaća dobavu i ugradnju kanalizacijskih PEHD rebrastih cijevi nazivne krutosti SN 8 kN/m2 koje zadovoljavaju uvjete propisane važećom normom HRN EN 13476-1 ili jednakovrijedno, komplet s dvostrukom utičnom spojnicom te sa svim spojnim materijalom. Cijevi su duljine 6,00 m. Način spajanja cijevi međusobno i na revizijska okna mora osiguravati trajnu vodonepropusnost svih spojeva. Stavka obuhvaća i geodetske radove na određivaju horizontalne dispozicije cijevi, prema Tehničkom rješenju, kao i ispitivanja vodonepropusnosti tlačnom probom nakon zatrpavanja (opterećenja) središnjeg dijela cijevi materijalom dovezenim za zatrpavanje rova. Obračun po m' ugrađenog kolektora.</t>
  </si>
  <si>
    <t>Probijanje otvora u postojećem kanalizacijskom oknu i ugradnja zidne spojnice PEHD DN315/DN250 za priključak nove oborinske odvodnje na postojeće okno. Nakon ugradnje komada otvor je potrebno zatvoriti betonom C 25/30, a unutarnju stranu okna očistiti te stijenke okna obraditi i zagladiti brzovezujućim cementnim kitom. Obračun po komadu izvedenog spoja.</t>
  </si>
  <si>
    <t>7.</t>
  </si>
  <si>
    <t>7.1.</t>
  </si>
  <si>
    <t>7.2.</t>
  </si>
  <si>
    <t>HORTIKULTURNO UREĐENJE</t>
  </si>
  <si>
    <t>HORTIKULTURNO UREĐENJE - UKUPNO</t>
  </si>
  <si>
    <t>Grubo i fino planiranje površine. Obračun po m2 planirane površine.</t>
  </si>
  <si>
    <t xml:space="preserve">Uređenje zelenih površina s pripremom tla (fino planiranje, grabljanje i sl.), nabavom, prijevozom i ugradnjom mineralnog gnojiva (10 dkg/m2) i travnate smjese (4,0 dkg/m2) te jednokratnim zalijevanjem. Obračun je po m2 uređene zelene površine. </t>
  </si>
  <si>
    <t>Osiguranje rova za vrijeme izvedbe radova zaštitnom drvenom ogradom s obje strane rova i privremenom prometnom signalizacijom. Stavku izvesti sukladno važećim zakonima i propisima iz prodručja sigurnosti u prometu i zaštiti na radu. Obračun prema m' izvedenog osiguranja rova.</t>
  </si>
  <si>
    <t>Izvedba privremenog prijelaza preko rova u formi mostića za pješake, širine minimalno 80 cm, izrađenih od drvenih profila i mosnica. Prijelaz mora imati obostranu ogradu visine 100 cm. Prijelazi moraju biti postavljeni za vrijeme izvođenja radova radova na mjestima pogodnima za sigurno i nesmetano kretanje zaposlenika i pješaka preko iskopanog rova. Stavku izvesti sukladno važećim zakonima i propisima iz prodručja sigurnosti u prometu i zaštiti na radu. Obračun po komadu izvedenog i postavljenog prijelaza.</t>
  </si>
  <si>
    <t>Zaštita, osiguranje ili pridržavanje - podupiranje svih postojećih podzemnih instalacija, koje prolaze poprijeko iskopanog kanala ili koje vode paralelno s trasom. Osiguranje i podupiranje instalacija izvesti prema uvijetima i uputama vlasnika instalacija. Ukoliko to radovi zahtjevaju potrebno je izraditi izvedbeno rješenje zaštite instalacija, što ponuditelj uračunava u cijenu. Obračun po komadu mjesta križanja, odnosno po m' paralelne trase.</t>
  </si>
  <si>
    <t>Izrada geodetskog situacijskog nacrta stvarnog stanja za izgrađenu građevinu, ovjerenog od tijela državne uprave nadležnog za poslove katastra. Dokumentaciju izraditi u četiri (4) primjerka uvezanog i ovjerenog elaborata, od čega se dva (2) primjerka predaju Naručitelju. Dodatno dokumentaciju je potrebno izraditi i u digitalnom obliku, kao snimku u .dwg formatu koja se dostavlja Naručitelju na USB sticku. Obračun po komplet izvedenoj stavci.</t>
  </si>
  <si>
    <t>Strojni iskop rova za oborinsku odvodnju, bez obzira na kategoriju tla. Na pozicijama gdje se ustanovi položaj drugih instalacija radove je potrebno izvoditi pažljivo uz ručni iskop, što je obračunato u stavci 2.3. ovog Troškovnika. Rov iskopati prema dimenzijama iz poprečnog presjeka rova. Stranice iskopa zasijeći u nagibu 5:1, dno rova široko kao profil cijevi, uvećano za 60 cm. Količina iskopa uključuje proširenje i produbljenje rova na mjestima gradnje revizijskih okana i slivnika, kao i količinu iskopa za ugradnju linijske rešetke. Dno rova planirati s točnošću od +/-3 cm. Proširenja i produbljenja koja nastanu uslijed neravnomjernosti iskopa ili kao posljedica zarušavanja neće se obračunati. Produbljenja i proširenja nastala zbog pogrešnog iskopa ili prekopa, svi pokosi stranica iskopa bez obzira na kategoriju zemljišta, odroni i obrušavanja uslijed nepažnje ili atmosferskih utjecaja, radovi na zaštiti postojećih instalacija, kao i svi prateći radovi neće se posebno priznavati. Ako se ukaže potreba izvesti razupiranje rova. Stavka obuhvaća i strojno zbijanje dna rova do potrebne zbijenosti od Ms≥40 MN/m2, te čišćenje rova od obrušenog materijala u svim fazama gradnje. Dio iskopa potrebno je privremeno deponirati na gradilištu za naknadno zatrpavanje iskopa, dok se ostatak zbrinjava u sklopu stavke 2.6. Troškovnika. Obračun po m3 iskopanog rova.</t>
  </si>
  <si>
    <t>Nabava, prijevoz i ugradnja rebraste armature B500B. Ugradnja prema specifikacijama iz Tehničkog rješenja. Stavka obuhvaća nabavu, prijevoz, razvrstavanje, čišćenje, sječenje, savijanje, prijevoze, prijenose, postavljanje, podlaganje, vezanje te eventualno zavarivanje čelika. Stavka obuhvaća i izradu skela za rad na postavljanju armature. Obračun po kg ugrađene armature.</t>
  </si>
  <si>
    <t>Nabava, prijevoz i ugradnja armaturne mreže B500B. Ugradnja prema specifikacijama iz Tehničkog rješenja. Stavka obuhvaća nabavu, prijevoz, razvrstavanje, čišćenje, sječenje, savijanje, prijevoze, prijenose, postavljanje, podlaganje, vezanje te eventualno zavarivanje čelika. Stavka obuhvaća i izradu skela za rad na postavljanju armature. Obračun po kg ugrađene armaturne mreže.</t>
  </si>
  <si>
    <t xml:space="preserve">Izvedba zidova i armirano-betonske ploče revizijskih okana, vodonepropusnim betonom C 30/37. Dimenzije svijetlog otvora 100 x 100 cm. Debljina stijenke iznosi 20 cm, a debljina pokrovne armirano-betonske ploče je 15 cm. Visina okna uvjetovana je visini iz uzdužnog profila. Posebnu pozornost dati izradi vodonepropusnog spoja cijevi s betonskim stijenkama, te kutevima spajanja kolektora na okno. Stavaka obuhvaća i dobavu, postavljanje te skidanje oplate. Ugradbu betona obaviti pomoću pervibratora, pripremu i njegu obaviti prema Tehničkom propisu za građevinske konstrukcije (NN 17/17, 75/20 i 7/22). U stavku je uračunata armatura B500B i MA500/560 (Q 335), prema armaturnom nacrtu. U ploči izvesti otvor za ugradnju poklopca promjera 60 cm. Dno okna obraditi u kinetu, u hidraulički ispravnom obliku, betonom C25/30. Sve površine unutar okna izvesti vodonepropusnim cementnim mortom u omjeru 1:2, u debljini 2 cm, uz prethodni cementni nabačaj ("špric"), zagladiti do "crnog sjaja", a sve prijelome i kuteve izvesti zaobljeno. U cijenu ulaze kompletno gotovi radovi, dobava, doprema, lijevano – željezna penjalica, kao i geodetski radovi na određivaju horizontalnih i visinskih kota okana. Poklopci se obračunavaju u zasebnoj stavci. Obračun po komadu kompletno izvedenog revizijskog okna. </t>
  </si>
  <si>
    <t>Kaskadno okno dubine od 240 do 270 cm</t>
  </si>
  <si>
    <t>Izrada armiranobetonskog uljevnog okna svijetlih dimenzija 80 × 80 cm, dubine do 180 cm, sa stijenkama i dnom debljine 20 cm. Okno izvesti u betonu C25/30, armirati šipkama i mrežama B500B te izvesti i ugraditi betonske poklopce od podložnog betona C16/20 debljine 10 cm. Stavka uključuje sav potreban rad i materijal, uključujući i dobavu i ugradnju podložnog betona C16/20 u sloju debljine 10 cm. Obračun po komadu izvedenog uljevnog okna.</t>
  </si>
  <si>
    <t>Izrada donjeg nosivog sloja (tampona) podloge kolne konstrukcije od drobljenog kamenog materijala. Izradi ovog sloja smije se pristupiti kad nadzorni inženjer primi planum donjeg stroja (posteljicu) u pogledu ravnosti, poprečnih nagiba, pravilno izvedene odvodnje i zbijenosti. Materijal za izradu ovog sloja je drobljeni kamen proizveden od zdrave, homogene i čvrste stijenske mase. Traženi modul stišljivosti ispitan kružnom pločom promjera 30 cm iznosi Ms≥100 MN/m2 na cestovnoj površini, a na pločniku Ms≥ 50 MN/m2. Obračun po m3 izvedenog sloja.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</si>
</sst>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5">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0"/>
      <color rgb="FF000000"/>
      <name val="Arial"/>
      <family val="2"/>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7">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499984740745262"/>
        <bgColor rgb="FFA6A6A6"/>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double">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9" fillId="0" borderId="0"/>
    <xf numFmtId="168" fontId="9" fillId="0" borderId="0" applyFont="0" applyFill="0" applyBorder="0" applyAlignment="0" applyProtection="0"/>
    <xf numFmtId="169" fontId="9" fillId="0" borderId="0" applyFont="0" applyFill="0" applyBorder="0" applyAlignment="0" applyProtection="0"/>
    <xf numFmtId="0" fontId="14" fillId="0" borderId="0" applyNumberFormat="0" applyBorder="0" applyProtection="0"/>
  </cellStyleXfs>
  <cellXfs count="72">
    <xf numFmtId="0" fontId="0" fillId="0" borderId="0" xfId="0"/>
    <xf numFmtId="0" fontId="2" fillId="0" borderId="0" xfId="0" applyFont="1"/>
    <xf numFmtId="167" fontId="12" fillId="4" borderId="4" xfId="0" applyNumberFormat="1" applyFont="1" applyFill="1" applyBorder="1" applyAlignment="1" applyProtection="1">
      <alignment horizontal="center" vertical="center" wrapText="1"/>
      <protection locked="0"/>
    </xf>
    <xf numFmtId="167" fontId="4" fillId="5" borderId="1" xfId="2" applyNumberFormat="1" applyFont="1" applyFill="1" applyBorder="1" applyAlignment="1" applyProtection="1">
      <alignment horizontal="center" vertical="center"/>
      <protection locked="0"/>
    </xf>
    <xf numFmtId="167" fontId="12" fillId="0" borderId="4" xfId="1" applyNumberFormat="1" applyFont="1" applyBorder="1" applyAlignment="1" applyProtection="1">
      <alignment horizontal="center" vertical="center"/>
    </xf>
    <xf numFmtId="167" fontId="11" fillId="2" borderId="1" xfId="1" applyNumberFormat="1" applyFont="1" applyFill="1" applyBorder="1" applyAlignment="1" applyProtection="1">
      <alignment horizontal="center" vertical="center"/>
    </xf>
    <xf numFmtId="167" fontId="12" fillId="0" borderId="2" xfId="1" applyNumberFormat="1" applyFont="1" applyBorder="1" applyAlignment="1" applyProtection="1">
      <alignment horizontal="center" vertical="center"/>
    </xf>
    <xf numFmtId="4" fontId="4" fillId="6" borderId="7" xfId="1" applyNumberFormat="1" applyFont="1" applyFill="1" applyBorder="1" applyAlignment="1" applyProtection="1">
      <alignment vertical="center"/>
    </xf>
    <xf numFmtId="4" fontId="4" fillId="6" borderId="2" xfId="1" applyNumberFormat="1" applyFont="1" applyFill="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4" fontId="4" fillId="3" borderId="1" xfId="1" applyNumberFormat="1" applyFont="1" applyFill="1" applyBorder="1" applyAlignment="1" applyProtection="1">
      <alignment horizontal="center" vertical="center"/>
    </xf>
    <xf numFmtId="167" fontId="4" fillId="5"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167" fontId="12" fillId="4" borderId="2" xfId="0" applyNumberFormat="1" applyFont="1" applyFill="1" applyBorder="1" applyAlignment="1" applyProtection="1">
      <alignment horizontal="center" vertical="center" wrapText="1"/>
      <protection locked="0"/>
    </xf>
    <xf numFmtId="0" fontId="7" fillId="0" borderId="0" xfId="0" applyFont="1"/>
    <xf numFmtId="164" fontId="4" fillId="0" borderId="0" xfId="0" applyNumberFormat="1" applyFont="1" applyAlignment="1">
      <alignment horizontal="center" vertical="center"/>
    </xf>
    <xf numFmtId="0" fontId="5" fillId="0" borderId="0" xfId="0" applyFont="1"/>
    <xf numFmtId="0" fontId="5" fillId="0" borderId="0" xfId="0" applyFont="1" applyAlignment="1">
      <alignment wrapText="1"/>
    </xf>
    <xf numFmtId="4" fontId="5" fillId="0" borderId="0" xfId="0" applyNumberFormat="1" applyFont="1" applyAlignment="1">
      <alignment horizontal="center" vertical="top"/>
    </xf>
    <xf numFmtId="0" fontId="11" fillId="5" borderId="1" xfId="0"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0" fontId="11" fillId="2" borderId="2" xfId="0"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xf>
    <xf numFmtId="0" fontId="12" fillId="0" borderId="0" xfId="0" applyFont="1"/>
    <xf numFmtId="0" fontId="12" fillId="0" borderId="3" xfId="0" applyFont="1" applyBorder="1" applyAlignment="1">
      <alignment horizontal="center" vertical="center"/>
    </xf>
    <xf numFmtId="0" fontId="12" fillId="0" borderId="4" xfId="0" applyFont="1" applyBorder="1" applyAlignment="1">
      <alignment horizontal="left" vertical="center" wrapText="1" indent="1"/>
    </xf>
    <xf numFmtId="0" fontId="12" fillId="0" borderId="4" xfId="0" applyFont="1" applyBorder="1" applyAlignment="1">
      <alignment horizontal="center" vertical="center"/>
    </xf>
    <xf numFmtId="4" fontId="12" fillId="0" borderId="4"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left" vertical="center" wrapText="1" indent="1"/>
    </xf>
    <xf numFmtId="49" fontId="12" fillId="0" borderId="1" xfId="0" applyNumberFormat="1" applyFont="1" applyBorder="1" applyAlignment="1">
      <alignment horizontal="center" vertical="center"/>
    </xf>
    <xf numFmtId="49" fontId="12" fillId="0" borderId="3" xfId="0" applyNumberFormat="1" applyFont="1" applyBorder="1" applyAlignment="1">
      <alignment horizontal="center" vertical="center"/>
    </xf>
    <xf numFmtId="4" fontId="12" fillId="0" borderId="2" xfId="0" applyNumberFormat="1" applyFont="1" applyBorder="1" applyAlignment="1">
      <alignment horizontal="center" vertical="center"/>
    </xf>
    <xf numFmtId="0" fontId="12" fillId="0" borderId="0" xfId="0" applyFont="1" applyAlignment="1">
      <alignment wrapText="1"/>
    </xf>
    <xf numFmtId="4" fontId="12" fillId="0" borderId="0" xfId="0" applyNumberFormat="1" applyFont="1" applyAlignment="1">
      <alignment horizontal="center" vertical="top"/>
    </xf>
    <xf numFmtId="0" fontId="8" fillId="0" borderId="0" xfId="0" applyFont="1"/>
    <xf numFmtId="16" fontId="12" fillId="0" borderId="1" xfId="0" applyNumberFormat="1" applyFont="1" applyBorder="1" applyAlignment="1">
      <alignment horizontal="center" vertical="center"/>
    </xf>
    <xf numFmtId="16" fontId="12" fillId="0" borderId="3" xfId="0" applyNumberFormat="1" applyFont="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left" vertical="center" wrapText="1" indent="1"/>
    </xf>
    <xf numFmtId="0" fontId="4" fillId="6" borderId="7" xfId="0" applyFont="1" applyFill="1" applyBorder="1" applyAlignment="1">
      <alignment horizontal="center" vertical="center" wrapText="1"/>
    </xf>
    <xf numFmtId="0" fontId="4" fillId="6" borderId="7" xfId="0" applyFont="1" applyFill="1" applyBorder="1" applyAlignment="1">
      <alignment horizontal="center" vertical="center"/>
    </xf>
    <xf numFmtId="0" fontId="13" fillId="0" borderId="0" xfId="0" applyFont="1"/>
    <xf numFmtId="0" fontId="4" fillId="3" borderId="1" xfId="0" applyFont="1" applyFill="1" applyBorder="1" applyAlignment="1">
      <alignment horizontal="center" vertical="center"/>
    </xf>
    <xf numFmtId="0" fontId="7" fillId="0" borderId="0" xfId="0" applyFont="1" applyAlignment="1">
      <alignment wrapText="1"/>
    </xf>
    <xf numFmtId="4" fontId="7" fillId="0" borderId="0" xfId="0" applyNumberFormat="1" applyFont="1" applyAlignment="1">
      <alignment horizontal="center" vertical="top"/>
    </xf>
    <xf numFmtId="0" fontId="7" fillId="0" borderId="0" xfId="0" applyFont="1" applyAlignment="1">
      <alignment horizontal="center"/>
    </xf>
    <xf numFmtId="0" fontId="7" fillId="0" borderId="0" xfId="0" applyFont="1" applyAlignment="1">
      <alignment horizontal="right" wrapText="1"/>
    </xf>
    <xf numFmtId="0" fontId="2" fillId="0" borderId="0" xfId="0" applyFont="1" applyAlignment="1">
      <alignment horizontal="left" vertical="center" wrapText="1"/>
    </xf>
    <xf numFmtId="0" fontId="11" fillId="2" borderId="5" xfId="0" applyFont="1" applyFill="1" applyBorder="1" applyAlignment="1">
      <alignment horizontal="left" vertical="center" indent="1"/>
    </xf>
    <xf numFmtId="0" fontId="11" fillId="2" borderId="6" xfId="0" applyFont="1" applyFill="1" applyBorder="1" applyAlignment="1">
      <alignment horizontal="left" vertical="center" indent="1"/>
    </xf>
    <xf numFmtId="0" fontId="11" fillId="2" borderId="6"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2" borderId="2" xfId="0" applyFont="1" applyFill="1" applyBorder="1" applyAlignment="1">
      <alignment horizontal="left" vertical="center" wrapText="1" indent="1"/>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7" fillId="0" borderId="0" xfId="0" applyFont="1" applyAlignment="1" applyProtection="1">
      <alignment horizontal="center"/>
      <protection locked="0"/>
    </xf>
    <xf numFmtId="0" fontId="7" fillId="0" borderId="0" xfId="0" applyFont="1" applyAlignment="1">
      <alignment horizontal="center"/>
    </xf>
    <xf numFmtId="0" fontId="4" fillId="3" borderId="1" xfId="0" applyFont="1" applyFill="1" applyBorder="1" applyAlignment="1">
      <alignment horizontal="left" vertical="center" indent="1"/>
    </xf>
    <xf numFmtId="4" fontId="4" fillId="3" borderId="1" xfId="1" applyNumberFormat="1" applyFont="1" applyFill="1" applyBorder="1" applyAlignment="1" applyProtection="1">
      <alignment horizontal="left" vertical="center" wrapText="1" indent="1"/>
    </xf>
    <xf numFmtId="0" fontId="4" fillId="5" borderId="1" xfId="0" applyFont="1" applyFill="1" applyBorder="1" applyAlignment="1">
      <alignment horizontal="left" vertical="center" wrapText="1" indent="1"/>
    </xf>
    <xf numFmtId="0" fontId="10" fillId="0" borderId="0" xfId="0" applyFont="1" applyAlignment="1" applyProtection="1">
      <alignment horizontal="left"/>
      <protection locked="0"/>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10"/>
  <sheetViews>
    <sheetView workbookViewId="0">
      <selection activeCell="F12" sqref="F12"/>
    </sheetView>
  </sheetViews>
  <sheetFormatPr defaultRowHeight="15"/>
  <cols>
    <col min="8" max="8" width="18.42578125" customWidth="1"/>
  </cols>
  <sheetData>
    <row r="1" spans="1:8" ht="150" customHeight="1">
      <c r="A1" s="54" t="s">
        <v>20</v>
      </c>
      <c r="B1" s="54"/>
      <c r="C1" s="54"/>
      <c r="D1" s="54"/>
      <c r="E1" s="54"/>
      <c r="F1" s="54"/>
      <c r="G1" s="54"/>
      <c r="H1" s="54"/>
    </row>
    <row r="2" spans="1:8">
      <c r="A2" s="54"/>
      <c r="B2" s="54"/>
      <c r="C2" s="54"/>
      <c r="D2" s="54"/>
      <c r="E2" s="54"/>
      <c r="F2" s="54"/>
      <c r="G2" s="54"/>
      <c r="H2" s="54"/>
    </row>
    <row r="3" spans="1:8">
      <c r="A3" s="54"/>
      <c r="B3" s="54"/>
      <c r="C3" s="54"/>
      <c r="D3" s="54"/>
      <c r="E3" s="54"/>
      <c r="F3" s="54"/>
      <c r="G3" s="54"/>
      <c r="H3" s="54"/>
    </row>
    <row r="4" spans="1:8">
      <c r="A4" s="54"/>
      <c r="B4" s="54"/>
      <c r="C4" s="54"/>
      <c r="D4" s="54"/>
      <c r="E4" s="54"/>
      <c r="F4" s="54"/>
      <c r="G4" s="54"/>
      <c r="H4" s="54"/>
    </row>
    <row r="5" spans="1:8">
      <c r="A5" s="54"/>
      <c r="B5" s="54"/>
      <c r="C5" s="54"/>
      <c r="D5" s="54"/>
      <c r="E5" s="54"/>
      <c r="F5" s="54"/>
      <c r="G5" s="54"/>
      <c r="H5" s="54"/>
    </row>
    <row r="6" spans="1:8">
      <c r="A6" s="54"/>
      <c r="B6" s="54"/>
      <c r="C6" s="54"/>
      <c r="D6" s="54"/>
      <c r="E6" s="54"/>
      <c r="F6" s="54"/>
      <c r="G6" s="54"/>
      <c r="H6" s="54"/>
    </row>
    <row r="7" spans="1:8">
      <c r="A7" s="54"/>
      <c r="B7" s="54"/>
      <c r="C7" s="54"/>
      <c r="D7" s="54"/>
      <c r="E7" s="54"/>
      <c r="F7" s="54"/>
      <c r="G7" s="54"/>
      <c r="H7" s="54"/>
    </row>
    <row r="8" spans="1:8">
      <c r="A8" s="54"/>
      <c r="B8" s="54"/>
      <c r="C8" s="54"/>
      <c r="D8" s="54"/>
      <c r="E8" s="54"/>
      <c r="F8" s="54"/>
      <c r="G8" s="54"/>
      <c r="H8" s="54"/>
    </row>
    <row r="10" spans="1:8" ht="18.75">
      <c r="A10" s="1"/>
      <c r="B10" s="1"/>
      <c r="C10" s="1"/>
      <c r="D10" s="1"/>
      <c r="E10" s="1"/>
      <c r="F10" s="1"/>
      <c r="G10" s="1"/>
      <c r="H10" s="1"/>
    </row>
  </sheetData>
  <mergeCells count="1">
    <mergeCell ref="A1: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6"/>
  <sheetViews>
    <sheetView tabSelected="1" view="pageBreakPreview" zoomScale="145" zoomScaleNormal="115" zoomScaleSheetLayoutView="145" workbookViewId="0">
      <selection sqref="A1:F1"/>
    </sheetView>
  </sheetViews>
  <sheetFormatPr defaultColWidth="8.140625" defaultRowHeight="15"/>
  <cols>
    <col min="1" max="1" width="7" style="15" customWidth="1"/>
    <col min="2" max="2" width="35.5703125" style="50" customWidth="1"/>
    <col min="3" max="3" width="9.42578125" style="15" customWidth="1"/>
    <col min="4" max="4" width="9.140625" style="15" customWidth="1"/>
    <col min="5" max="5" width="11.85546875" style="52" customWidth="1"/>
    <col min="6" max="6" width="13.85546875" style="52" customWidth="1"/>
    <col min="7" max="7" width="8.140625" style="15" customWidth="1"/>
    <col min="8" max="16384" width="8.140625" style="15"/>
  </cols>
  <sheetData>
    <row r="1" spans="1:6" ht="20.25">
      <c r="A1" s="60" t="s">
        <v>0</v>
      </c>
      <c r="B1" s="60"/>
      <c r="C1" s="60"/>
      <c r="D1" s="60"/>
      <c r="E1" s="60"/>
      <c r="F1" s="60"/>
    </row>
    <row r="2" spans="1:6" s="17" customFormat="1" ht="15.75">
      <c r="A2" s="16"/>
      <c r="B2" s="16"/>
      <c r="C2" s="16"/>
      <c r="D2" s="16"/>
      <c r="E2" s="16"/>
      <c r="F2" s="16"/>
    </row>
    <row r="3" spans="1:6" s="17" customFormat="1" ht="15.75">
      <c r="A3" s="61" t="s">
        <v>41</v>
      </c>
      <c r="B3" s="61"/>
      <c r="C3" s="61"/>
      <c r="D3" s="61"/>
      <c r="E3" s="61"/>
      <c r="F3" s="61"/>
    </row>
    <row r="4" spans="1:6" s="17" customFormat="1" ht="15.75">
      <c r="A4" s="62" t="s">
        <v>40</v>
      </c>
      <c r="B4" s="62"/>
      <c r="C4" s="62"/>
      <c r="D4" s="62"/>
      <c r="E4" s="62"/>
      <c r="F4" s="62"/>
    </row>
    <row r="5" spans="1:6" s="17" customFormat="1" ht="16.5" thickBot="1">
      <c r="B5" s="18"/>
      <c r="E5" s="19"/>
      <c r="F5" s="19"/>
    </row>
    <row r="6" spans="1:6" s="17" customFormat="1" ht="26.25" thickBot="1">
      <c r="A6" s="20" t="s">
        <v>1</v>
      </c>
      <c r="B6" s="20" t="s">
        <v>2</v>
      </c>
      <c r="C6" s="20" t="s">
        <v>3</v>
      </c>
      <c r="D6" s="20" t="s">
        <v>5</v>
      </c>
      <c r="E6" s="21" t="s">
        <v>4</v>
      </c>
      <c r="F6" s="22" t="s">
        <v>6</v>
      </c>
    </row>
    <row r="7" spans="1:6" s="28" customFormat="1" ht="24" customHeight="1" thickBot="1">
      <c r="A7" s="23" t="s">
        <v>17</v>
      </c>
      <c r="B7" s="24" t="s">
        <v>65</v>
      </c>
      <c r="C7" s="25"/>
      <c r="D7" s="25"/>
      <c r="E7" s="26"/>
      <c r="F7" s="27"/>
    </row>
    <row r="8" spans="1:6" s="17" customFormat="1" ht="82.5" customHeight="1" thickBot="1">
      <c r="A8" s="29" t="s">
        <v>23</v>
      </c>
      <c r="B8" s="30" t="s">
        <v>42</v>
      </c>
      <c r="C8" s="31" t="s">
        <v>30</v>
      </c>
      <c r="D8" s="32">
        <v>110</v>
      </c>
      <c r="E8" s="2"/>
      <c r="F8" s="4">
        <f>D8*E8</f>
        <v>0</v>
      </c>
    </row>
    <row r="9" spans="1:6" s="17" customFormat="1" ht="107.25" customHeight="1" thickBot="1">
      <c r="A9" s="29" t="s">
        <v>43</v>
      </c>
      <c r="B9" s="30" t="s">
        <v>67</v>
      </c>
      <c r="C9" s="63"/>
      <c r="D9" s="64"/>
      <c r="E9" s="64"/>
      <c r="F9" s="65"/>
    </row>
    <row r="10" spans="1:6" s="17" customFormat="1" ht="16.5" thickBot="1">
      <c r="A10" s="34" t="s">
        <v>51</v>
      </c>
      <c r="B10" s="35" t="s">
        <v>53</v>
      </c>
      <c r="C10" s="31" t="s">
        <v>30</v>
      </c>
      <c r="D10" s="32">
        <v>10</v>
      </c>
      <c r="E10" s="14"/>
      <c r="F10" s="6">
        <f t="shared" ref="F10:F18" si="0">D10*E10</f>
        <v>0</v>
      </c>
    </row>
    <row r="11" spans="1:6" s="17" customFormat="1" ht="16.5" thickBot="1">
      <c r="A11" s="36" t="s">
        <v>52</v>
      </c>
      <c r="B11" s="35" t="s">
        <v>54</v>
      </c>
      <c r="C11" s="31" t="s">
        <v>30</v>
      </c>
      <c r="D11" s="32">
        <v>10</v>
      </c>
      <c r="E11" s="14"/>
      <c r="F11" s="6">
        <f t="shared" si="0"/>
        <v>0</v>
      </c>
    </row>
    <row r="12" spans="1:6" s="17" customFormat="1" ht="90" thickBot="1">
      <c r="A12" s="37" t="s">
        <v>44</v>
      </c>
      <c r="B12" s="30" t="s">
        <v>55</v>
      </c>
      <c r="C12" s="63"/>
      <c r="D12" s="64"/>
      <c r="E12" s="64"/>
      <c r="F12" s="65"/>
    </row>
    <row r="13" spans="1:6" s="17" customFormat="1" ht="16.5" thickBot="1">
      <c r="A13" s="34" t="s">
        <v>51</v>
      </c>
      <c r="B13" s="35" t="s">
        <v>57</v>
      </c>
      <c r="C13" s="31" t="s">
        <v>16</v>
      </c>
      <c r="D13" s="32">
        <v>10</v>
      </c>
      <c r="E13" s="14"/>
      <c r="F13" s="6">
        <f t="shared" ref="F13:F14" si="1">D13*E13</f>
        <v>0</v>
      </c>
    </row>
    <row r="14" spans="1:6" s="17" customFormat="1" ht="16.5" thickBot="1">
      <c r="A14" s="36" t="s">
        <v>52</v>
      </c>
      <c r="B14" s="35" t="s">
        <v>58</v>
      </c>
      <c r="C14" s="31" t="s">
        <v>16</v>
      </c>
      <c r="D14" s="32">
        <v>10</v>
      </c>
      <c r="E14" s="14"/>
      <c r="F14" s="6">
        <f t="shared" si="1"/>
        <v>0</v>
      </c>
    </row>
    <row r="15" spans="1:6" s="17" customFormat="1" ht="16.5" thickBot="1">
      <c r="A15" s="36" t="s">
        <v>56</v>
      </c>
      <c r="B15" s="35" t="s">
        <v>59</v>
      </c>
      <c r="C15" s="33" t="s">
        <v>16</v>
      </c>
      <c r="D15" s="38">
        <v>65</v>
      </c>
      <c r="E15" s="14"/>
      <c r="F15" s="6">
        <f t="shared" si="0"/>
        <v>0</v>
      </c>
    </row>
    <row r="16" spans="1:6" s="17" customFormat="1" ht="64.5" thickBot="1">
      <c r="A16" s="37" t="s">
        <v>45</v>
      </c>
      <c r="B16" s="35" t="s">
        <v>60</v>
      </c>
      <c r="C16" s="33" t="s">
        <v>30</v>
      </c>
      <c r="D16" s="38">
        <v>100</v>
      </c>
      <c r="E16" s="14"/>
      <c r="F16" s="6">
        <f t="shared" si="0"/>
        <v>0</v>
      </c>
    </row>
    <row r="17" spans="1:6" s="17" customFormat="1" ht="102.75" thickBot="1">
      <c r="A17" s="29" t="s">
        <v>46</v>
      </c>
      <c r="B17" s="30" t="s">
        <v>126</v>
      </c>
      <c r="C17" s="31" t="s">
        <v>30</v>
      </c>
      <c r="D17" s="32">
        <v>200</v>
      </c>
      <c r="E17" s="14"/>
      <c r="F17" s="4">
        <f t="shared" si="0"/>
        <v>0</v>
      </c>
    </row>
    <row r="18" spans="1:6" s="17" customFormat="1" ht="162" customHeight="1" thickBot="1">
      <c r="A18" s="34" t="s">
        <v>47</v>
      </c>
      <c r="B18" s="35" t="s">
        <v>127</v>
      </c>
      <c r="C18" s="33" t="s">
        <v>64</v>
      </c>
      <c r="D18" s="38">
        <v>2</v>
      </c>
      <c r="E18" s="14"/>
      <c r="F18" s="6">
        <f t="shared" si="0"/>
        <v>0</v>
      </c>
    </row>
    <row r="19" spans="1:6" s="17" customFormat="1" ht="192" thickBot="1">
      <c r="A19" s="29" t="s">
        <v>48</v>
      </c>
      <c r="B19" s="30" t="s">
        <v>61</v>
      </c>
      <c r="C19" s="31" t="s">
        <v>37</v>
      </c>
      <c r="D19" s="32">
        <v>1</v>
      </c>
      <c r="E19" s="14"/>
      <c r="F19" s="4">
        <f t="shared" ref="F19" si="2">D19*E19</f>
        <v>0</v>
      </c>
    </row>
    <row r="20" spans="1:6" s="17" customFormat="1" ht="145.5" customHeight="1" thickBot="1">
      <c r="A20" s="37" t="s">
        <v>49</v>
      </c>
      <c r="B20" s="30" t="s">
        <v>128</v>
      </c>
      <c r="C20" s="63"/>
      <c r="D20" s="64"/>
      <c r="E20" s="64"/>
      <c r="F20" s="65"/>
    </row>
    <row r="21" spans="1:6" s="17" customFormat="1" ht="16.5" thickBot="1">
      <c r="A21" s="34" t="s">
        <v>51</v>
      </c>
      <c r="B21" s="35" t="s">
        <v>62</v>
      </c>
      <c r="C21" s="31" t="s">
        <v>64</v>
      </c>
      <c r="D21" s="32">
        <v>4</v>
      </c>
      <c r="E21" s="14"/>
      <c r="F21" s="6">
        <f t="shared" ref="F21:F23" si="3">D21*E21</f>
        <v>0</v>
      </c>
    </row>
    <row r="22" spans="1:6" s="17" customFormat="1" ht="16.5" thickBot="1">
      <c r="A22" s="36" t="s">
        <v>52</v>
      </c>
      <c r="B22" s="35" t="s">
        <v>63</v>
      </c>
      <c r="C22" s="31" t="s">
        <v>30</v>
      </c>
      <c r="D22" s="32">
        <v>6</v>
      </c>
      <c r="E22" s="14"/>
      <c r="F22" s="6">
        <f t="shared" si="3"/>
        <v>0</v>
      </c>
    </row>
    <row r="23" spans="1:6" s="17" customFormat="1" ht="144" customHeight="1" thickBot="1">
      <c r="A23" s="37" t="s">
        <v>50</v>
      </c>
      <c r="B23" s="35" t="s">
        <v>129</v>
      </c>
      <c r="C23" s="33" t="s">
        <v>81</v>
      </c>
      <c r="D23" s="38">
        <v>1</v>
      </c>
      <c r="E23" s="14"/>
      <c r="F23" s="6">
        <f t="shared" si="3"/>
        <v>0</v>
      </c>
    </row>
    <row r="24" spans="1:6" s="28" customFormat="1" ht="24" customHeight="1" thickBot="1">
      <c r="A24" s="23" t="s">
        <v>17</v>
      </c>
      <c r="B24" s="55" t="s">
        <v>66</v>
      </c>
      <c r="C24" s="55"/>
      <c r="D24" s="55"/>
      <c r="E24" s="56"/>
      <c r="F24" s="5">
        <f>SUM(F8,F10:F11,F13:F19,F21:F23)</f>
        <v>0</v>
      </c>
    </row>
    <row r="25" spans="1:6" s="28" customFormat="1" ht="13.5" thickBot="1">
      <c r="B25" s="39"/>
      <c r="E25" s="40"/>
      <c r="F25" s="40"/>
    </row>
    <row r="26" spans="1:6" s="28" customFormat="1" ht="24" customHeight="1" thickBot="1">
      <c r="A26" s="23" t="s">
        <v>18</v>
      </c>
      <c r="B26" s="57" t="s">
        <v>68</v>
      </c>
      <c r="C26" s="58"/>
      <c r="D26" s="58"/>
      <c r="E26" s="58"/>
      <c r="F26" s="59"/>
    </row>
    <row r="27" spans="1:6" s="17" customFormat="1" ht="77.25" thickBot="1">
      <c r="A27" s="29" t="s">
        <v>21</v>
      </c>
      <c r="B27" s="30" t="s">
        <v>71</v>
      </c>
      <c r="C27" s="31" t="s">
        <v>70</v>
      </c>
      <c r="D27" s="32">
        <v>12</v>
      </c>
      <c r="E27" s="2"/>
      <c r="F27" s="4">
        <f t="shared" ref="F27" si="4">D27*E27</f>
        <v>0</v>
      </c>
    </row>
    <row r="28" spans="1:6" s="17" customFormat="1" ht="409.6" thickBot="1">
      <c r="A28" s="34" t="s">
        <v>22</v>
      </c>
      <c r="B28" s="35" t="s">
        <v>130</v>
      </c>
      <c r="C28" s="33" t="s">
        <v>70</v>
      </c>
      <c r="D28" s="38">
        <v>220</v>
      </c>
      <c r="E28" s="14"/>
      <c r="F28" s="6">
        <f t="shared" ref="F28" si="5">D28*E28</f>
        <v>0</v>
      </c>
    </row>
    <row r="29" spans="1:6" s="17" customFormat="1" ht="42.75" customHeight="1" thickBot="1">
      <c r="A29" s="36" t="s">
        <v>26</v>
      </c>
      <c r="B29" s="35" t="s">
        <v>72</v>
      </c>
      <c r="C29" s="31" t="s">
        <v>70</v>
      </c>
      <c r="D29" s="32">
        <v>10</v>
      </c>
      <c r="E29" s="14"/>
      <c r="F29" s="6">
        <f t="shared" ref="F29:F30" si="6">D29*E29</f>
        <v>0</v>
      </c>
    </row>
    <row r="30" spans="1:6" s="17" customFormat="1" ht="117" customHeight="1" thickBot="1">
      <c r="A30" s="37" t="s">
        <v>27</v>
      </c>
      <c r="B30" s="30" t="s">
        <v>73</v>
      </c>
      <c r="C30" s="31" t="s">
        <v>70</v>
      </c>
      <c r="D30" s="32">
        <v>10</v>
      </c>
      <c r="E30" s="14"/>
      <c r="F30" s="4">
        <f t="shared" si="6"/>
        <v>0</v>
      </c>
    </row>
    <row r="31" spans="1:6" s="17" customFormat="1" ht="182.25" customHeight="1" thickBot="1">
      <c r="A31" s="36" t="s">
        <v>28</v>
      </c>
      <c r="B31" s="35" t="s">
        <v>76</v>
      </c>
      <c r="C31" s="33" t="s">
        <v>70</v>
      </c>
      <c r="D31" s="38">
        <v>110</v>
      </c>
      <c r="E31" s="14"/>
      <c r="F31" s="6">
        <f t="shared" ref="F31" si="7">D31*E31</f>
        <v>0</v>
      </c>
    </row>
    <row r="32" spans="1:6" s="17" customFormat="1" ht="51.75" thickBot="1">
      <c r="A32" s="37" t="s">
        <v>35</v>
      </c>
      <c r="B32" s="35" t="s">
        <v>74</v>
      </c>
      <c r="C32" s="33" t="s">
        <v>70</v>
      </c>
      <c r="D32" s="38">
        <v>130</v>
      </c>
      <c r="E32" s="14"/>
      <c r="F32" s="6">
        <f t="shared" ref="F32:F33" si="8">D32*E32</f>
        <v>0</v>
      </c>
    </row>
    <row r="33" spans="1:6" s="17" customFormat="1" ht="108.75" customHeight="1" thickBot="1">
      <c r="A33" s="29" t="s">
        <v>36</v>
      </c>
      <c r="B33" s="30" t="s">
        <v>75</v>
      </c>
      <c r="C33" s="31" t="s">
        <v>16</v>
      </c>
      <c r="D33" s="32">
        <v>100</v>
      </c>
      <c r="E33" s="14"/>
      <c r="F33" s="4">
        <f t="shared" si="8"/>
        <v>0</v>
      </c>
    </row>
    <row r="34" spans="1:6" s="28" customFormat="1" ht="24" customHeight="1" thickBot="1">
      <c r="A34" s="23" t="s">
        <v>18</v>
      </c>
      <c r="B34" s="55" t="s">
        <v>69</v>
      </c>
      <c r="C34" s="55"/>
      <c r="D34" s="55"/>
      <c r="E34" s="56"/>
      <c r="F34" s="5">
        <f>SUM(F27:F33)</f>
        <v>0</v>
      </c>
    </row>
    <row r="35" spans="1:6" s="28" customFormat="1" ht="13.5" thickBot="1">
      <c r="B35" s="39"/>
      <c r="E35" s="40"/>
      <c r="F35" s="40"/>
    </row>
    <row r="36" spans="1:6" s="28" customFormat="1" ht="24" customHeight="1" thickBot="1">
      <c r="A36" s="23" t="s">
        <v>19</v>
      </c>
      <c r="B36" s="57" t="s">
        <v>77</v>
      </c>
      <c r="C36" s="58"/>
      <c r="D36" s="58"/>
      <c r="E36" s="58"/>
      <c r="F36" s="59"/>
    </row>
    <row r="37" spans="1:6" s="17" customFormat="1" ht="119.25" customHeight="1" thickBot="1">
      <c r="A37" s="29" t="s">
        <v>24</v>
      </c>
      <c r="B37" s="30" t="s">
        <v>131</v>
      </c>
      <c r="C37" s="31" t="s">
        <v>79</v>
      </c>
      <c r="D37" s="32">
        <v>630</v>
      </c>
      <c r="E37" s="14"/>
      <c r="F37" s="4">
        <f t="shared" ref="F37" si="9">D37*E37</f>
        <v>0</v>
      </c>
    </row>
    <row r="38" spans="1:6" s="17" customFormat="1" ht="120" customHeight="1" thickBot="1">
      <c r="A38" s="29" t="s">
        <v>25</v>
      </c>
      <c r="B38" s="30" t="s">
        <v>132</v>
      </c>
      <c r="C38" s="31" t="s">
        <v>79</v>
      </c>
      <c r="D38" s="32">
        <v>630</v>
      </c>
      <c r="E38" s="14"/>
      <c r="F38" s="4">
        <f t="shared" ref="F38" si="10">D38*E38</f>
        <v>0</v>
      </c>
    </row>
    <row r="39" spans="1:6" s="17" customFormat="1" ht="409.6" thickBot="1">
      <c r="A39" s="34" t="s">
        <v>29</v>
      </c>
      <c r="B39" s="35" t="s">
        <v>133</v>
      </c>
      <c r="C39" s="63"/>
      <c r="D39" s="64"/>
      <c r="E39" s="64"/>
      <c r="F39" s="65"/>
    </row>
    <row r="40" spans="1:6" s="17" customFormat="1" ht="16.5" thickBot="1">
      <c r="A40" s="34" t="s">
        <v>51</v>
      </c>
      <c r="B40" s="35" t="s">
        <v>80</v>
      </c>
      <c r="C40" s="31" t="s">
        <v>64</v>
      </c>
      <c r="D40" s="32">
        <v>3</v>
      </c>
      <c r="E40" s="14"/>
      <c r="F40" s="6">
        <f t="shared" ref="F40:F41" si="11">D40*E40</f>
        <v>0</v>
      </c>
    </row>
    <row r="41" spans="1:6" s="17" customFormat="1" ht="16.5" thickBot="1">
      <c r="A41" s="36" t="s">
        <v>52</v>
      </c>
      <c r="B41" s="35" t="s">
        <v>134</v>
      </c>
      <c r="C41" s="31" t="s">
        <v>64</v>
      </c>
      <c r="D41" s="32">
        <v>2</v>
      </c>
      <c r="E41" s="14"/>
      <c r="F41" s="6">
        <f t="shared" si="11"/>
        <v>0</v>
      </c>
    </row>
    <row r="42" spans="1:6" s="17" customFormat="1" ht="147.75" customHeight="1" thickBot="1">
      <c r="A42" s="34" t="s">
        <v>31</v>
      </c>
      <c r="B42" s="35" t="s">
        <v>135</v>
      </c>
      <c r="C42" s="33" t="s">
        <v>64</v>
      </c>
      <c r="D42" s="38">
        <v>1</v>
      </c>
      <c r="E42" s="14"/>
      <c r="F42" s="6">
        <f t="shared" ref="F42" si="12">D42*E42</f>
        <v>0</v>
      </c>
    </row>
    <row r="43" spans="1:6" s="17" customFormat="1" ht="210" customHeight="1" thickBot="1">
      <c r="A43" s="34" t="s">
        <v>38</v>
      </c>
      <c r="B43" s="35" t="s">
        <v>82</v>
      </c>
      <c r="C43" s="33" t="s">
        <v>30</v>
      </c>
      <c r="D43" s="38">
        <v>10</v>
      </c>
      <c r="E43" s="14"/>
      <c r="F43" s="6">
        <f t="shared" ref="F43:F44" si="13">D43*E43</f>
        <v>0</v>
      </c>
    </row>
    <row r="44" spans="1:6" s="17" customFormat="1" ht="208.5" customHeight="1" thickBot="1">
      <c r="A44" s="34" t="s">
        <v>39</v>
      </c>
      <c r="B44" s="35" t="s">
        <v>83</v>
      </c>
      <c r="C44" s="31" t="s">
        <v>30</v>
      </c>
      <c r="D44" s="32">
        <v>10</v>
      </c>
      <c r="E44" s="14"/>
      <c r="F44" s="4">
        <f t="shared" si="13"/>
        <v>0</v>
      </c>
    </row>
    <row r="45" spans="1:6" s="41" customFormat="1" ht="24" customHeight="1" thickBot="1">
      <c r="A45" s="23" t="s">
        <v>19</v>
      </c>
      <c r="B45" s="55" t="s">
        <v>78</v>
      </c>
      <c r="C45" s="55"/>
      <c r="D45" s="55"/>
      <c r="E45" s="56"/>
      <c r="F45" s="5">
        <f>SUM(F40:F44,F37:F38)</f>
        <v>0</v>
      </c>
    </row>
    <row r="46" spans="1:6" s="17" customFormat="1" ht="16.5" thickBot="1">
      <c r="A46" s="28"/>
      <c r="B46" s="39"/>
      <c r="C46" s="28"/>
      <c r="D46" s="28"/>
      <c r="E46" s="40"/>
      <c r="F46" s="40"/>
    </row>
    <row r="47" spans="1:6" s="28" customFormat="1" ht="24" customHeight="1" thickBot="1">
      <c r="A47" s="23" t="s">
        <v>32</v>
      </c>
      <c r="B47" s="57" t="s">
        <v>84</v>
      </c>
      <c r="C47" s="58"/>
      <c r="D47" s="58"/>
      <c r="E47" s="58"/>
      <c r="F47" s="59"/>
    </row>
    <row r="48" spans="1:6" s="17" customFormat="1" ht="179.25" thickBot="1">
      <c r="A48" s="34" t="s">
        <v>34</v>
      </c>
      <c r="B48" s="35" t="s">
        <v>136</v>
      </c>
      <c r="C48" s="63"/>
      <c r="D48" s="64"/>
      <c r="E48" s="64"/>
      <c r="F48" s="65"/>
    </row>
    <row r="49" spans="1:6" s="17" customFormat="1" ht="16.5" thickBot="1">
      <c r="A49" s="34" t="s">
        <v>51</v>
      </c>
      <c r="B49" s="35" t="s">
        <v>87</v>
      </c>
      <c r="C49" s="31" t="s">
        <v>70</v>
      </c>
      <c r="D49" s="32">
        <v>20</v>
      </c>
      <c r="E49" s="14"/>
      <c r="F49" s="6">
        <f t="shared" ref="F49:F50" si="14">D49*E49</f>
        <v>0</v>
      </c>
    </row>
    <row r="50" spans="1:6" s="17" customFormat="1" ht="16.5" thickBot="1">
      <c r="A50" s="36" t="s">
        <v>52</v>
      </c>
      <c r="B50" s="35" t="s">
        <v>88</v>
      </c>
      <c r="C50" s="31" t="s">
        <v>70</v>
      </c>
      <c r="D50" s="32">
        <v>2</v>
      </c>
      <c r="E50" s="14"/>
      <c r="F50" s="6">
        <f t="shared" si="14"/>
        <v>0</v>
      </c>
    </row>
    <row r="51" spans="1:6" s="17" customFormat="1" ht="115.5" thickBot="1">
      <c r="A51" s="42" t="s">
        <v>33</v>
      </c>
      <c r="B51" s="35" t="s">
        <v>93</v>
      </c>
      <c r="C51" s="33" t="s">
        <v>16</v>
      </c>
      <c r="D51" s="38">
        <v>65</v>
      </c>
      <c r="E51" s="14"/>
      <c r="F51" s="6">
        <f t="shared" ref="F51:F56" si="15">D51*E51</f>
        <v>0</v>
      </c>
    </row>
    <row r="52" spans="1:6" s="17" customFormat="1" ht="166.5" thickBot="1">
      <c r="A52" s="29" t="s">
        <v>86</v>
      </c>
      <c r="B52" s="30" t="s">
        <v>94</v>
      </c>
      <c r="C52" s="31" t="s">
        <v>16</v>
      </c>
      <c r="D52" s="32">
        <v>10</v>
      </c>
      <c r="E52" s="14"/>
      <c r="F52" s="4">
        <f t="shared" si="15"/>
        <v>0</v>
      </c>
    </row>
    <row r="53" spans="1:6" s="17" customFormat="1" ht="132.75" customHeight="1" thickBot="1">
      <c r="A53" s="36" t="s">
        <v>89</v>
      </c>
      <c r="B53" s="35" t="s">
        <v>95</v>
      </c>
      <c r="C53" s="31" t="s">
        <v>16</v>
      </c>
      <c r="D53" s="32">
        <v>10</v>
      </c>
      <c r="E53" s="14"/>
      <c r="F53" s="6">
        <f t="shared" si="15"/>
        <v>0</v>
      </c>
    </row>
    <row r="54" spans="1:6" s="17" customFormat="1" ht="130.5" customHeight="1" thickBot="1">
      <c r="A54" s="37" t="s">
        <v>90</v>
      </c>
      <c r="B54" s="30" t="s">
        <v>96</v>
      </c>
      <c r="C54" s="31" t="s">
        <v>16</v>
      </c>
      <c r="D54" s="32">
        <v>10</v>
      </c>
      <c r="E54" s="14"/>
      <c r="F54" s="4">
        <f t="shared" si="15"/>
        <v>0</v>
      </c>
    </row>
    <row r="55" spans="1:6" s="17" customFormat="1" ht="53.25" customHeight="1" thickBot="1">
      <c r="A55" s="36" t="s">
        <v>91</v>
      </c>
      <c r="B55" s="35" t="s">
        <v>98</v>
      </c>
      <c r="C55" s="33" t="s">
        <v>16</v>
      </c>
      <c r="D55" s="38">
        <v>10</v>
      </c>
      <c r="E55" s="14"/>
      <c r="F55" s="6">
        <f t="shared" si="15"/>
        <v>0</v>
      </c>
    </row>
    <row r="56" spans="1:6" s="17" customFormat="1" ht="130.5" customHeight="1" thickBot="1">
      <c r="A56" s="37" t="s">
        <v>92</v>
      </c>
      <c r="B56" s="35" t="s">
        <v>97</v>
      </c>
      <c r="C56" s="33" t="s">
        <v>16</v>
      </c>
      <c r="D56" s="38">
        <v>65</v>
      </c>
      <c r="E56" s="14"/>
      <c r="F56" s="6">
        <f t="shared" si="15"/>
        <v>0</v>
      </c>
    </row>
    <row r="57" spans="1:6" s="41" customFormat="1" ht="24" customHeight="1" thickBot="1">
      <c r="A57" s="23" t="s">
        <v>32</v>
      </c>
      <c r="B57" s="55" t="s">
        <v>85</v>
      </c>
      <c r="C57" s="55"/>
      <c r="D57" s="55"/>
      <c r="E57" s="56"/>
      <c r="F57" s="5">
        <f>SUM(F49:F56)</f>
        <v>0</v>
      </c>
    </row>
    <row r="58" spans="1:6" s="17" customFormat="1" ht="16.5" thickBot="1">
      <c r="A58" s="28"/>
      <c r="B58" s="39"/>
      <c r="C58" s="28"/>
      <c r="D58" s="28"/>
      <c r="E58" s="40"/>
      <c r="F58" s="40"/>
    </row>
    <row r="59" spans="1:6" s="28" customFormat="1" ht="24" customHeight="1" thickBot="1">
      <c r="A59" s="23" t="s">
        <v>99</v>
      </c>
      <c r="B59" s="57" t="s">
        <v>102</v>
      </c>
      <c r="C59" s="58"/>
      <c r="D59" s="58"/>
      <c r="E59" s="58"/>
      <c r="F59" s="59"/>
    </row>
    <row r="60" spans="1:6" s="17" customFormat="1" ht="130.5" customHeight="1" thickBot="1">
      <c r="A60" s="29" t="s">
        <v>100</v>
      </c>
      <c r="B60" s="30" t="s">
        <v>104</v>
      </c>
      <c r="C60" s="31" t="s">
        <v>64</v>
      </c>
      <c r="D60" s="32">
        <v>1</v>
      </c>
      <c r="E60" s="2"/>
      <c r="F60" s="4">
        <f t="shared" ref="F60:F61" si="16">D60*E60</f>
        <v>0</v>
      </c>
    </row>
    <row r="61" spans="1:6" s="17" customFormat="1" ht="115.5" thickBot="1">
      <c r="A61" s="34" t="s">
        <v>101</v>
      </c>
      <c r="B61" s="35" t="s">
        <v>105</v>
      </c>
      <c r="C61" s="33" t="s">
        <v>30</v>
      </c>
      <c r="D61" s="38">
        <v>100</v>
      </c>
      <c r="E61" s="14"/>
      <c r="F61" s="6">
        <f t="shared" si="16"/>
        <v>0</v>
      </c>
    </row>
    <row r="62" spans="1:6" s="28" customFormat="1" ht="24" customHeight="1" thickBot="1">
      <c r="A62" s="23" t="s">
        <v>99</v>
      </c>
      <c r="B62" s="55" t="s">
        <v>103</v>
      </c>
      <c r="C62" s="55"/>
      <c r="D62" s="55"/>
      <c r="E62" s="56"/>
      <c r="F62" s="5">
        <f>SUM(F60:F61)</f>
        <v>0</v>
      </c>
    </row>
    <row r="63" spans="1:6" s="28" customFormat="1" ht="13.5" thickBot="1">
      <c r="B63" s="39"/>
      <c r="E63" s="40"/>
      <c r="F63" s="40"/>
    </row>
    <row r="64" spans="1:6" s="28" customFormat="1" ht="24" customHeight="1" thickBot="1">
      <c r="A64" s="23" t="s">
        <v>106</v>
      </c>
      <c r="B64" s="57" t="s">
        <v>113</v>
      </c>
      <c r="C64" s="58"/>
      <c r="D64" s="58"/>
      <c r="E64" s="58"/>
      <c r="F64" s="59"/>
    </row>
    <row r="65" spans="1:6" s="17" customFormat="1" ht="51.75" thickBot="1">
      <c r="A65" s="34" t="s">
        <v>107</v>
      </c>
      <c r="B65" s="35" t="s">
        <v>112</v>
      </c>
      <c r="C65" s="31" t="s">
        <v>70</v>
      </c>
      <c r="D65" s="32">
        <v>15</v>
      </c>
      <c r="E65" s="14"/>
      <c r="F65" s="6">
        <f t="shared" ref="F65:F69" si="17">D65*E65</f>
        <v>0</v>
      </c>
    </row>
    <row r="66" spans="1:6" s="17" customFormat="1" ht="102.75" thickBot="1">
      <c r="A66" s="36" t="s">
        <v>108</v>
      </c>
      <c r="B66" s="35" t="s">
        <v>115</v>
      </c>
      <c r="C66" s="31" t="s">
        <v>70</v>
      </c>
      <c r="D66" s="32">
        <v>50</v>
      </c>
      <c r="E66" s="14"/>
      <c r="F66" s="6">
        <f t="shared" si="17"/>
        <v>0</v>
      </c>
    </row>
    <row r="67" spans="1:6" s="17" customFormat="1" ht="128.25" thickBot="1">
      <c r="A67" s="43" t="s">
        <v>109</v>
      </c>
      <c r="B67" s="30" t="s">
        <v>116</v>
      </c>
      <c r="C67" s="31" t="s">
        <v>64</v>
      </c>
      <c r="D67" s="32">
        <v>5</v>
      </c>
      <c r="E67" s="14"/>
      <c r="F67" s="4">
        <f t="shared" si="17"/>
        <v>0</v>
      </c>
    </row>
    <row r="68" spans="1:6" s="17" customFormat="1" ht="237" customHeight="1" thickBot="1">
      <c r="A68" s="34" t="s">
        <v>110</v>
      </c>
      <c r="B68" s="35" t="s">
        <v>117</v>
      </c>
      <c r="C68" s="33" t="s">
        <v>30</v>
      </c>
      <c r="D68" s="38">
        <v>100</v>
      </c>
      <c r="E68" s="14"/>
      <c r="F68" s="6">
        <f t="shared" si="17"/>
        <v>0</v>
      </c>
    </row>
    <row r="69" spans="1:6" s="17" customFormat="1" ht="117.75" customHeight="1" thickBot="1">
      <c r="A69" s="36" t="s">
        <v>111</v>
      </c>
      <c r="B69" s="35" t="s">
        <v>118</v>
      </c>
      <c r="C69" s="31" t="s">
        <v>64</v>
      </c>
      <c r="D69" s="32">
        <v>5</v>
      </c>
      <c r="E69" s="14"/>
      <c r="F69" s="6">
        <f t="shared" si="17"/>
        <v>0</v>
      </c>
    </row>
    <row r="70" spans="1:6" s="41" customFormat="1" ht="24" customHeight="1" thickBot="1">
      <c r="A70" s="23" t="s">
        <v>106</v>
      </c>
      <c r="B70" s="55" t="s">
        <v>114</v>
      </c>
      <c r="C70" s="55"/>
      <c r="D70" s="55"/>
      <c r="E70" s="56"/>
      <c r="F70" s="5">
        <f>SUM(F65:F69)</f>
        <v>0</v>
      </c>
    </row>
    <row r="71" spans="1:6" s="17" customFormat="1" ht="16.5" thickBot="1">
      <c r="A71" s="28"/>
      <c r="B71" s="39"/>
      <c r="C71" s="28"/>
      <c r="D71" s="28"/>
      <c r="E71" s="40"/>
      <c r="F71" s="40"/>
    </row>
    <row r="72" spans="1:6" s="28" customFormat="1" ht="24" customHeight="1" thickBot="1">
      <c r="A72" s="23" t="s">
        <v>119</v>
      </c>
      <c r="B72" s="57" t="s">
        <v>122</v>
      </c>
      <c r="C72" s="58"/>
      <c r="D72" s="58"/>
      <c r="E72" s="58"/>
      <c r="F72" s="59"/>
    </row>
    <row r="73" spans="1:6" s="17" customFormat="1" ht="77.25" thickBot="1">
      <c r="A73" s="29" t="s">
        <v>120</v>
      </c>
      <c r="B73" s="30" t="s">
        <v>125</v>
      </c>
      <c r="C73" s="31" t="s">
        <v>16</v>
      </c>
      <c r="D73" s="32">
        <v>300</v>
      </c>
      <c r="E73" s="2"/>
      <c r="F73" s="4">
        <f t="shared" ref="F73:F74" si="18">D73*E73</f>
        <v>0</v>
      </c>
    </row>
    <row r="74" spans="1:6" s="17" customFormat="1" ht="26.25" thickBot="1">
      <c r="A74" s="34" t="s">
        <v>121</v>
      </c>
      <c r="B74" s="35" t="s">
        <v>124</v>
      </c>
      <c r="C74" s="33" t="s">
        <v>16</v>
      </c>
      <c r="D74" s="38">
        <v>300</v>
      </c>
      <c r="E74" s="14"/>
      <c r="F74" s="6">
        <f t="shared" si="18"/>
        <v>0</v>
      </c>
    </row>
    <row r="75" spans="1:6" s="28" customFormat="1" ht="24" customHeight="1" thickBot="1">
      <c r="A75" s="23" t="s">
        <v>119</v>
      </c>
      <c r="B75" s="55" t="s">
        <v>123</v>
      </c>
      <c r="C75" s="55"/>
      <c r="D75" s="55"/>
      <c r="E75" s="56"/>
      <c r="F75" s="5">
        <f>SUM(F73:F74)</f>
        <v>0</v>
      </c>
    </row>
    <row r="76" spans="1:6" s="28" customFormat="1" ht="13.5" thickBot="1">
      <c r="B76" s="39"/>
      <c r="E76" s="40"/>
      <c r="F76" s="40"/>
    </row>
    <row r="77" spans="1:6" s="48" customFormat="1" ht="24" customHeight="1" thickBot="1">
      <c r="A77" s="44"/>
      <c r="B77" s="45" t="s">
        <v>7</v>
      </c>
      <c r="C77" s="46"/>
      <c r="D77" s="7"/>
      <c r="E77" s="47"/>
      <c r="F77" s="8"/>
    </row>
    <row r="78" spans="1:6" s="48" customFormat="1" ht="24" customHeight="1" thickBot="1">
      <c r="A78" s="49" t="s">
        <v>17</v>
      </c>
      <c r="B78" s="68" t="str">
        <f>B7</f>
        <v>PRIPREMNI RADOVI</v>
      </c>
      <c r="C78" s="68"/>
      <c r="D78" s="68"/>
      <c r="E78" s="68"/>
      <c r="F78" s="9">
        <f>F24</f>
        <v>0</v>
      </c>
    </row>
    <row r="79" spans="1:6" s="48" customFormat="1" ht="24" customHeight="1" thickBot="1">
      <c r="A79" s="10" t="s">
        <v>18</v>
      </c>
      <c r="B79" s="69" t="str">
        <f>B26</f>
        <v>DONJI STROJ</v>
      </c>
      <c r="C79" s="69"/>
      <c r="D79" s="69"/>
      <c r="E79" s="69"/>
      <c r="F79" s="9">
        <f>F34</f>
        <v>0</v>
      </c>
    </row>
    <row r="80" spans="1:6" s="48" customFormat="1" ht="24" customHeight="1" thickBot="1">
      <c r="A80" s="49" t="s">
        <v>19</v>
      </c>
      <c r="B80" s="68" t="str">
        <f>B36</f>
        <v>OBJEKTI</v>
      </c>
      <c r="C80" s="68"/>
      <c r="D80" s="68"/>
      <c r="E80" s="68"/>
      <c r="F80" s="9">
        <f>F45</f>
        <v>0</v>
      </c>
    </row>
    <row r="81" spans="1:6" s="48" customFormat="1" ht="24" customHeight="1" thickBot="1">
      <c r="A81" s="10" t="s">
        <v>32</v>
      </c>
      <c r="B81" s="69" t="str">
        <f>B47</f>
        <v>GORNJI STROJ</v>
      </c>
      <c r="C81" s="69"/>
      <c r="D81" s="69"/>
      <c r="E81" s="69"/>
      <c r="F81" s="9">
        <f>F57</f>
        <v>0</v>
      </c>
    </row>
    <row r="82" spans="1:6" s="48" customFormat="1" ht="24" customHeight="1" thickBot="1">
      <c r="A82" s="10" t="s">
        <v>99</v>
      </c>
      <c r="B82" s="69" t="str">
        <f>B59</f>
        <v>PROMETNA SIGNALIZACIJA I OPREMA</v>
      </c>
      <c r="C82" s="69"/>
      <c r="D82" s="69"/>
      <c r="E82" s="69"/>
      <c r="F82" s="9">
        <f>F62</f>
        <v>0</v>
      </c>
    </row>
    <row r="83" spans="1:6" s="48" customFormat="1" ht="24" customHeight="1" thickBot="1">
      <c r="A83" s="49" t="s">
        <v>106</v>
      </c>
      <c r="B83" s="68" t="str">
        <f>B64</f>
        <v>OBORINSKA ODVODNJA</v>
      </c>
      <c r="C83" s="68"/>
      <c r="D83" s="68"/>
      <c r="E83" s="68"/>
      <c r="F83" s="9">
        <f>F70</f>
        <v>0</v>
      </c>
    </row>
    <row r="84" spans="1:6" s="48" customFormat="1" ht="24" customHeight="1" thickBot="1">
      <c r="A84" s="10" t="s">
        <v>119</v>
      </c>
      <c r="B84" s="69" t="str">
        <f>B72</f>
        <v>HORTIKULTURNO UREĐENJE</v>
      </c>
      <c r="C84" s="69"/>
      <c r="D84" s="69"/>
      <c r="E84" s="69"/>
      <c r="F84" s="9">
        <f>F75</f>
        <v>0</v>
      </c>
    </row>
    <row r="85" spans="1:6" s="48" customFormat="1" ht="24" customHeight="1" thickBot="1">
      <c r="A85" s="17"/>
      <c r="B85" s="70" t="s">
        <v>8</v>
      </c>
      <c r="C85" s="70"/>
      <c r="D85" s="70"/>
      <c r="E85" s="70"/>
      <c r="F85" s="11">
        <f>SUM(F78:F84)</f>
        <v>0</v>
      </c>
    </row>
    <row r="86" spans="1:6" s="48" customFormat="1" ht="24" customHeight="1" thickBot="1">
      <c r="A86" s="17"/>
      <c r="B86" s="70" t="s">
        <v>9</v>
      </c>
      <c r="C86" s="70"/>
      <c r="D86" s="70"/>
      <c r="E86" s="70"/>
      <c r="F86" s="3">
        <f>F85*0.25</f>
        <v>0</v>
      </c>
    </row>
    <row r="87" spans="1:6" s="48" customFormat="1" ht="24" customHeight="1" thickBot="1">
      <c r="A87" s="17"/>
      <c r="B87" s="70" t="s">
        <v>10</v>
      </c>
      <c r="C87" s="70"/>
      <c r="D87" s="70"/>
      <c r="E87" s="70"/>
      <c r="F87" s="11">
        <f>SUM(F85:F86)</f>
        <v>0</v>
      </c>
    </row>
    <row r="88" spans="1:6" s="48" customFormat="1" ht="15.75">
      <c r="A88" s="15"/>
      <c r="B88" s="50"/>
      <c r="C88" s="15"/>
      <c r="D88" s="15"/>
      <c r="E88" s="51"/>
      <c r="F88" s="51"/>
    </row>
    <row r="89" spans="1:6" s="48" customFormat="1" ht="15.75">
      <c r="A89" s="15"/>
      <c r="B89" s="50"/>
      <c r="C89" s="15"/>
      <c r="D89" s="15"/>
      <c r="E89" s="51"/>
      <c r="F89" s="51"/>
    </row>
    <row r="90" spans="1:6" s="48" customFormat="1" ht="15.75">
      <c r="A90" s="71" t="s">
        <v>11</v>
      </c>
      <c r="B90" s="71"/>
      <c r="C90" s="15"/>
      <c r="D90" s="15"/>
      <c r="E90" s="52"/>
      <c r="F90" s="52"/>
    </row>
    <row r="91" spans="1:6" s="48" customFormat="1" ht="16.5" thickBot="1">
      <c r="A91" s="15"/>
      <c r="B91" s="50"/>
      <c r="C91" s="15"/>
      <c r="D91" s="15"/>
      <c r="E91" s="52"/>
      <c r="F91" s="52"/>
    </row>
    <row r="92" spans="1:6" s="48" customFormat="1" ht="15.75">
      <c r="A92" s="15"/>
      <c r="B92" s="50"/>
      <c r="C92" s="67" t="s">
        <v>14</v>
      </c>
      <c r="D92" s="67"/>
      <c r="E92" s="67"/>
      <c r="F92" s="67"/>
    </row>
    <row r="93" spans="1:6" s="48" customFormat="1" ht="15.75">
      <c r="A93" s="15"/>
      <c r="B93" s="50"/>
      <c r="C93" s="12"/>
      <c r="D93" s="12"/>
      <c r="E93" s="13"/>
      <c r="F93" s="13"/>
    </row>
    <row r="94" spans="1:6" s="48" customFormat="1" ht="15.75">
      <c r="A94" s="15"/>
      <c r="B94" s="53" t="s">
        <v>15</v>
      </c>
      <c r="C94" s="12"/>
      <c r="D94" s="12"/>
      <c r="E94" s="13"/>
      <c r="F94" s="13"/>
    </row>
    <row r="95" spans="1:6" s="17" customFormat="1" ht="16.5" thickBot="1">
      <c r="A95" s="15"/>
      <c r="B95" s="50"/>
      <c r="C95" s="66" t="s">
        <v>12</v>
      </c>
      <c r="D95" s="66"/>
      <c r="E95" s="66"/>
      <c r="F95" s="66"/>
    </row>
    <row r="96" spans="1:6" s="17" customFormat="1" ht="15.75">
      <c r="A96" s="15"/>
      <c r="B96" s="50"/>
      <c r="C96" s="67" t="s">
        <v>13</v>
      </c>
      <c r="D96" s="67"/>
      <c r="E96" s="67"/>
      <c r="F96" s="67"/>
    </row>
  </sheetData>
  <sheetProtection algorithmName="SHA-512" hashValue="x7FNGxYX0KgW9BYNyPViE/F7d+HooDKS6tHFzn9RRSDb2V0EjmB2eTk6kOJsEDEHmg+tqCAFU8irWYBU5mxJvg==" saltValue="WjhVWpyfq7SZcNqcD2OfQA==" spinCount="100000" sheet="1" objects="1" scenarios="1"/>
  <mergeCells count="35">
    <mergeCell ref="B36:F36"/>
    <mergeCell ref="B45:E45"/>
    <mergeCell ref="B78:E78"/>
    <mergeCell ref="C92:F92"/>
    <mergeCell ref="B47:F47"/>
    <mergeCell ref="B57:E57"/>
    <mergeCell ref="B81:E81"/>
    <mergeCell ref="C39:F39"/>
    <mergeCell ref="C48:F48"/>
    <mergeCell ref="B59:F59"/>
    <mergeCell ref="B62:E62"/>
    <mergeCell ref="B64:F64"/>
    <mergeCell ref="B70:E70"/>
    <mergeCell ref="B72:F72"/>
    <mergeCell ref="B75:E75"/>
    <mergeCell ref="C95:F95"/>
    <mergeCell ref="C96:F96"/>
    <mergeCell ref="B80:E80"/>
    <mergeCell ref="B79:E79"/>
    <mergeCell ref="B85:E85"/>
    <mergeCell ref="B86:E86"/>
    <mergeCell ref="B87:E87"/>
    <mergeCell ref="A90:B90"/>
    <mergeCell ref="B82:E82"/>
    <mergeCell ref="B83:E83"/>
    <mergeCell ref="B84:E84"/>
    <mergeCell ref="B24:E24"/>
    <mergeCell ref="B34:E34"/>
    <mergeCell ref="B26:F26"/>
    <mergeCell ref="A1:F1"/>
    <mergeCell ref="A3:F3"/>
    <mergeCell ref="A4:F4"/>
    <mergeCell ref="C9:F9"/>
    <mergeCell ref="C12:F12"/>
    <mergeCell ref="C20:F20"/>
  </mergeCells>
  <phoneticPr fontId="6" type="noConversion"/>
  <pageMargins left="0.70000000000000007" right="0.70000000000000007" top="0.75" bottom="0.75" header="0.30000000000000004" footer="0.30000000000000004"/>
  <pageSetup paperSize="9" fitToHeight="0" orientation="portrait" r:id="rId1"/>
  <rowBreaks count="2" manualBreakCount="2">
    <brk id="25" max="5" man="1"/>
    <brk id="7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2024-10-04T11:02:54Z</cp:lastPrinted>
  <dcterms:created xsi:type="dcterms:W3CDTF">2021-12-13T14:27:14Z</dcterms:created>
  <dcterms:modified xsi:type="dcterms:W3CDTF">2024-10-04T11:16:11Z</dcterms:modified>
</cp:coreProperties>
</file>