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loncaric\Desktop\Jednostavna nabava\2022\20-22 Proširenje javne rasvjete\"/>
    </mc:Choice>
  </mc:AlternateContent>
  <xr:revisionPtr revIDLastSave="0" documentId="8_{60DD3774-787F-4A8F-B021-9DDDF83D91A3}" xr6:coauthVersionLast="47" xr6:coauthVersionMax="47" xr10:uidLastSave="{00000000-0000-0000-0000-000000000000}"/>
  <bookViews>
    <workbookView xWindow="-118" yWindow="-118" windowWidth="25370" windowHeight="13759" activeTab="1" xr2:uid="{00000000-000D-0000-FFFF-FFFF00000000}"/>
  </bookViews>
  <sheets>
    <sheet name="Uputa za popunjavanje" sheetId="3" r:id="rId1"/>
    <sheet name="Troškovnik" sheetId="4" r:id="rId2"/>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9" i="4" l="1"/>
  <c r="F22" i="4"/>
  <c r="F23" i="4"/>
  <c r="F24" i="4"/>
  <c r="F25" i="4"/>
  <c r="F26" i="4"/>
  <c r="F27" i="4"/>
  <c r="F28" i="4"/>
  <c r="F29" i="4"/>
  <c r="F30" i="4"/>
  <c r="F31" i="4"/>
  <c r="F32" i="4"/>
  <c r="F33" i="4"/>
  <c r="F34" i="4"/>
  <c r="F35" i="4"/>
  <c r="F36" i="4"/>
  <c r="F39" i="4"/>
  <c r="F8" i="4"/>
  <c r="F9" i="4"/>
  <c r="F10" i="4"/>
  <c r="F11" i="4"/>
  <c r="F12" i="4"/>
  <c r="F13" i="4"/>
  <c r="F14" i="4"/>
  <c r="F15" i="4"/>
  <c r="F16" i="4"/>
  <c r="F17" i="4"/>
  <c r="F18" i="4"/>
  <c r="F19" i="4"/>
  <c r="F20" i="4"/>
  <c r="F38" i="4"/>
  <c r="B38" i="4"/>
  <c r="F40" i="4"/>
  <c r="F41" i="4"/>
  <c r="F42" i="4"/>
</calcChain>
</file>

<file path=xl/sharedStrings.xml><?xml version="1.0" encoding="utf-8"?>
<sst xmlns="http://schemas.openxmlformats.org/spreadsheetml/2006/main" count="82" uniqueCount="57">
  <si>
    <t>T R O Š K O V N I K</t>
  </si>
  <si>
    <t>R. br.</t>
  </si>
  <si>
    <t>Opis</t>
  </si>
  <si>
    <t>Jedinična mjera</t>
  </si>
  <si>
    <t>Jedinična cijena</t>
  </si>
  <si>
    <t>Količina</t>
  </si>
  <si>
    <t>Iznos</t>
  </si>
  <si>
    <t>I.</t>
  </si>
  <si>
    <t>kom</t>
  </si>
  <si>
    <t>II.</t>
  </si>
  <si>
    <t>REKAPITULACIJA</t>
  </si>
  <si>
    <t>UKUPNO:</t>
  </si>
  <si>
    <t>PDV (25%):</t>
  </si>
  <si>
    <t>SVEUKUPNO:</t>
  </si>
  <si>
    <t>OPĆINA OMIŠALJ</t>
  </si>
  <si>
    <t>Popunjavaju se samo polja označena svijetlo plavom bojom, i to jediničnim cijenama bez PDV-a. Molimo ponuditelje da ne mijenjaju preostala polja.
Ukoliko ponuditelj nije u sustavu PDV-a, u rekapitulaciji pod stavkom "PDV (25%)" upisuje nulu (0). Za ponuditelje u sustavu PDV-a ova stavka će se automatski izračunati i nema potrebe za upisivanjem ičega.</t>
  </si>
  <si>
    <t>U _____________, _______________ godine.</t>
  </si>
  <si>
    <t>___________________________________</t>
  </si>
  <si>
    <t>(ime, prezime i potpis ovlaštene osobe Ponuditelja)</t>
  </si>
  <si>
    <t>PONUDITELJ</t>
  </si>
  <si>
    <t>MP</t>
  </si>
  <si>
    <t>Evidencijski broj nabave: 20/22</t>
  </si>
  <si>
    <t>GRAĐEVINSKI RADOVI</t>
  </si>
  <si>
    <t>GRAĐEVINSKI RADOVI - UKUPNO</t>
  </si>
  <si>
    <t>ELEKTROMONTERSKI RADOVI</t>
  </si>
  <si>
    <t>ELEKTROMONTERSKI RADOVI - UKUPNO</t>
  </si>
  <si>
    <t>kpl</t>
  </si>
  <si>
    <t>m'</t>
  </si>
  <si>
    <t>Predmet nabave: Proširenje javne rasvjete na području Općine Omišalj</t>
  </si>
  <si>
    <t>Pažljivi strojno - ručni iskop ispred temelja stupa 3.1.17. zbog opasnosti od oštećenja postojećeg kabela JR. Pronalazak i čišćenje otvora u temelju stupa. Obračun za kompletnu uslugu.</t>
  </si>
  <si>
    <t>Ispitivanje, traženje, trasiranje i označavanje postojećih podzemnih instalacija drugih korisnika (HT, Ponikve, HEP i dr.). U cijenu
uključiti sve troškove ishodovanja dokumenata kao dozvola za iskop kabelskog rova uz / preko drugih instalacija. Obračun za kompletnu uslugu.</t>
  </si>
  <si>
    <t>Dvostrano zarezivanje asfalta ili betona motornom pilom na trasi iskopa. Obračun po dužnom metru reza.</t>
  </si>
  <si>
    <t>Iskop kabelskog rova u zemljištu III i IV kateg. za rov kabela JR. Širina rova je 40cm. Dubina iskopa je 80cm. Planiranje dna rova uz nabijanje sitnog materijala iz iskopa. Iskopani materijal se odlaže sa strane rova. Obračun po m' iskopanog materijala.</t>
  </si>
  <si>
    <t>Geodetsko snimanje trase kabela i cijevi te izrada dokumentacije - elaborata katastra vodova. Snimanje koordinata temelja stupova u sve tri ravnine (x, y, z). Obračun po dužini trase.</t>
  </si>
  <si>
    <t>Dobava, doprema i polaganje kabela za javnu rasvjetu tipa NAYY 4x25 + 1,5mm² u unaprijed pripremljeni kabelski rov, na posteljicu od pijeska te uvod u betonske temelje za stupove JR. Dužina kabela povećana je 10% zbog vijuganja kabela. Obračun po dužnom metru ugrađenog kabela.</t>
  </si>
  <si>
    <t>Dobava, doprema i ugradnja asfalta BNHS 16 u sloju debljine 5cm, s obradom spojeva bitumenskom emulzijom. Obračun po površini asfalta. Ukupno rad i materijal.</t>
  </si>
  <si>
    <t>Dobava, doprema i ugradnja čeličnih, vruće cinčanih križnih spojnica FeZn 80x80/III za međusobni spoj uzemljivača. Spojno mjesto zaliti bitumenom radi zaštite od oksidacije. Izvođenje radova prema dinamici građevinskih radova. Obračun po komadu.</t>
  </si>
  <si>
    <t>Dobava, doprema i ugradnja čelične vruće cinčane trake za uzemljenje FeZn 30x4mm površine presjeka 120mm². Traka se u kabelski rov postavlja "na nož" na sloj nabijenog sitnog materijala iz iskopa, a iznad pijeska i kabela. Na traku će se križnim spojnicama spajati otcjepi za uzemljenje stupova JR. Spajanje trake radi produljenja trake izvršiti sa FeZn križnim spojnicama. Kod postojećeg stupa JR novo položenu traku spojiti s postojećom trakom FeZn križnom spojnicom. Izvođenje radova prema dinamici građevinskih radova. Obračun po dužini trake. (Napomena: za FeZn 30x4 1kg = 1m trake)</t>
  </si>
  <si>
    <t xml:space="preserve">Dobava, doprema i ugradnja PVC crvene trake upozorenja. Traka se polaže u kabelski rov iznad kabela na dubini -20cm od kote okolnog terena u poravnati materijal iz iskopa, prilikom zatrpavanja. Izvođenje radova prema dinamici građevinskih radova. Obračun po dužnom metru PVC trake. </t>
  </si>
  <si>
    <t>Dobava, doprema i ugradnja kabelske spojnice tipa Raychem tip TKSO-P 4x6/25 (toplo skupljajući postupak) u kompletu s 4 kom gnječnih tuljaka za Al 25, za popravak oštećenja na kabelu i/ili produljenje vodiča u stupu do stupne razdjelnice. Obračun po komadu gotove spojnice.</t>
  </si>
  <si>
    <t>Utovar i odvoz viška materijala iz iskopa na mjesnu deponiju do 5km udaljenosti sa kompletnim čišćenjem. Trošak deponija uračunati u cijenu. Obračun po m³.</t>
  </si>
  <si>
    <t xml:space="preserve">Dobava, prijevoz i ugradnja pijeska grad. 0-4mm u kabelski rov u sloju 2 x 10cm, za zaštitu kabela i cijevi. Obračun po m³. </t>
  </si>
  <si>
    <t xml:space="preserve">Zatrpavanje kabelskog rova sitnim materijalom iz iskopa u sloju debljine 15cm, sa strojnim nabijanjem. Na taj sloj je potrebno postaviti traku za uzemljenje kako je opisano u stavci II.4. Traka se zatrpava slojem sitnog materijala iz iskopa debljine 15cm, sa strojnim nabijanjem. Po drugom sloju potrebno je postaviti PVC traku upozorenja (crvena) kako je opisano u stavci 2.6. Zatrpavanje preostalim sitnim materijalom iz iskopa u sloju 10 do 15cm. Kod strojnog nabijanja potrebno je uzeti u obzir težinu nabijača i dubinu djelovanja nabijača (npr. težina 6Kp ima dubinu djelovanja od 0,4m), sve do potrebne zbijenosti od Me=40MN/m². Obračun je u sraslom stanju (rastresitost je ukalkulirana u jediničnoj cijeni). Obračun po dužnom metru kabelskog rova. </t>
  </si>
  <si>
    <t>Dobava, doprema i ugradnja kabela za spoj svjetiljke sa stupnom razdjelnicom, tip NYY 5x1,5mm². Spajanje na stupnu razdjelnicu.
Obračun po dužnom metru ugrađenog kabela (4x5m).</t>
  </si>
  <si>
    <t>Doprema i ugradnja usadnog stupa javne rasvjete. Stup se postavlja u pripremljeni otvor u temelju. Poravnavanje stupa i dovođenje u vertikalu.
Učvršćenje stupa finim pijeskom grad. 0-4mm nabijenog vodom do visine -4cm od vrha temelja. Izrada betonske kape iznad otvora za stup. Kapa treba biti podignuta min. 2cm od temelja i zaglađena laganim padom do ruba temelja. Trošak kamiona auto dizalice za dopremu i montažu stupa uključiti u cijenu. Dopunski premaz bitumenom dio u temelju i 0,5m iznad temelja.  Obračun po komadu.</t>
  </si>
  <si>
    <t>Spajanje uzemljenja stupa javne rasvjete s uzemljivačem izvedenim trakom FeZn 25x4mm vijčanim spojem M12 s vanjske strane stupa JR. Obračun po komadu.</t>
  </si>
  <si>
    <t>Uključenje i spajanje napajanja na novu JR spajanjem postojećeg kabela JR u stupu oznake 3.1.16 uz prethodno ispitivanje mreže i instalacije prije puštanja u pogon. Obračun za kompletnu uslugu.</t>
  </si>
  <si>
    <t>Razbijanje postojećeg asfalta / betona strojem, te utovar i odvoz materijala na mjesnu deponiju do 5 km udaljenosti. Trošak deponija uključiti u cijenu. Obračun po površini iskopanog materijala.</t>
  </si>
  <si>
    <t>Izrada betonskog temelja za stup javne rasvjete: iskop za temelj dimenzija 0,7x0,7x0,8m s odvozom iskopanog materijala na mjesnu
deponiju do udaljenosti 5km, dobava i ugradnja betona C 20/25 u zašalovani okvir temelja. Prije zalijevanja betona treba postaviti plastičnu cijev ø110mm s dva kom koljena 45° za prolaz kabela u stup. Temelj je predviđen za usadne stupove pa treba osigurati otvor za umetanje stupova u sredini temelja promjera ø 250mm i dubine 500mm. Otvor za umetanje stupa JR zrada betonskog temelja za stup javne rasvjete: iskop za temelj dimenzija 0,7x0,7x0,8m s odvozom iskopanog materijala na mjesnu deponiju do udaljenosti 5km, dobava i ugradnja betona C 20/25 u zašalovani okvir temelja. Prije zalijevanja betona treba postaviti plastičnu cijev ø110mm s dva kom koljena 45° za prolaz kabela u stup. Temelj je predviđen za usadne stupove pa treba osigurati otvor za umetanje stupova u sredini temelja promjera ø 250mm i dubine 500mm. Otvor za umetanje stupa JR pomaknut je u odnosu na sredinu temelja kako bi stup JR bio čim bliže ogradnom zidu. Oko otvora ugraditi armaturnu mrežu. Kroz temelj postaviti pocinčanu traku za uzemljenje FeZn 25x4mm, površine presjeka 100mm² dužine oko 3m za spoj uzemljivača sa stupom JR. Nacrt temelja dostavljen je u dokumentaciji. Obračun po komadu.</t>
  </si>
  <si>
    <t>m³</t>
  </si>
  <si>
    <r>
      <t>m</t>
    </r>
    <r>
      <rPr>
        <vertAlign val="superscript"/>
        <sz val="10"/>
        <color rgb="FF000000"/>
        <rFont val="Arial"/>
        <family val="2"/>
        <charset val="238"/>
      </rPr>
      <t>2</t>
    </r>
  </si>
  <si>
    <t>Dobava, doprema i ugradnja stupne razdjelnice za spoj do 3 kabela NAYY 4x25mm² vijčanim spojem u stezaljki, komplet s topivim osiguračem 6A, s poklopcem za zaštitu od napona dodira dijelova pod naponom, izvedena u zaštiti IP54  ili bolje. Za nulovanje stupa koristiti vodič P/F-Y 10 sa stopicom i tuljkom. Obračun po komadu razdjelnice.</t>
  </si>
  <si>
    <t>Dobava, doprema i ugradnja betonske stabilizacije ispod asfalta na prekopu kolnog ulaza u dvorište. Beton razreda C 20/25 u sloju debljine 10cm i širine 50cm. Obračun po dužnom metru betonske podloge.</t>
  </si>
  <si>
    <t>Ispitivanje kabela te isključenje kabela JR u stupu oznake 3.1.16. na nacrtu, koji vodi prema stupu JR u Ulici I.B. Mažuranić oznake 3.1.17. na nacrtu. Obračun za cjelovitu uslugu.</t>
  </si>
  <si>
    <t>Dobava usadnog stupa javne rasvjete, ravni, izrađenog iz čeličnih bezšavnih cijevi s debljinom stjenke od min 4mm, toplo cinčani, segmentni, za zonu vjetra 3, vrh fi 60mm, visina stupa 5+0,5m, tip prema katalogu "Dalekovod" dd Zagreb CRS 1A 5-3. Stup treba zadovoljavati normu HRN EN 40-5:2008. Obračun po komadu.</t>
  </si>
  <si>
    <t>Dobava, doprema i izrada kabelskih završetaka na kabelima u stupu javne rasvjete. Za izradu završetka koristiti Raychem završetak tipa TKZO-P 4x6/35 ili slično (toplo skupljajući postupak). Spajanje na stupnu razdjelnicu. Obračun po komadu.</t>
  </si>
  <si>
    <t>Dobava, doprema i montaža na stup visine 5m cestovne svjetiljke s karakteristikom: kućište i nosač izrađeni iz lijevanog aluminija, zaštita od prodora stranih tijela ≥ IP 66, mehanička zaštita od udara ≥ IK 08, optika zaštićena ravnim staklom, potpuno zasjenjena  izvedba izvora svjetlosti ( ULOR = 0% ), postava na stup ili konzolu promjera fi 42-60mm, regulacija kuta svjetiljke -15° do +15° na konzoli te 0° do +15° na stupu, pasivno hlađenje svjetiljke, predspoj s automatskom autonomnom regulacijom snage u 5 karakterističnih točaka / 3 razine programiran prema uputama u projektu - DA ( ušteda 32% ), trajnost L90B90 ≥ 100.000 sati, radna temperatura ambijenta -40° do +50°C, ugrađen zasebni uređaj za prenaponsku zaštitu model AEC SPD, prema standardu EN 61547 uređaj za prenaponsku zaštitu: kl. II+III (In=10kAUmax = 10kV), svjetiljka mora posjedovati važeći ENEC i CE certifikat ili drugi jednakovrijedan.
Karakteristika LED izvora: asim. optika za uske ceste i biciklističke staze tip STU-S, efektivni svjetlosni tok svjetiljke  s uračunatim gubicima) ≥ 2850 lm, svjetlotehnička efikasnost svjetiljke ≥ 132 lm/W, ukupna snaga (LED modul + predspoj) ≤ 21,5W, boja svjetlosti ≤ 3000K, CRI faktor (Ra) ≥ 70, spajanje spojnog kabela u svjetiljki i do stupne razdjelnice, struja LED modula 400mA podešavanje kuta svjetiljke i sl. sve do pune pogonske sposobnosti.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</si>
</sst>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quot;kn&quot;"/>
  </numFmts>
  <fonts count="12" x14ac:knownFonts="1">
    <font>
      <sz val="11"/>
      <color rgb="FF000000"/>
      <name val="Calibri"/>
      <family val="2"/>
      <charset val="238"/>
    </font>
    <font>
      <sz val="11"/>
      <color rgb="FF000000"/>
      <name val="Calibri"/>
      <family val="2"/>
      <charset val="238"/>
    </font>
    <font>
      <b/>
      <sz val="14"/>
      <color rgb="FF000000"/>
      <name val="Arial"/>
      <family val="2"/>
      <charset val="238"/>
    </font>
    <font>
      <sz val="11"/>
      <color rgb="FF000000"/>
      <name val="Arial"/>
      <family val="2"/>
      <charset val="238"/>
    </font>
    <font>
      <sz val="10"/>
      <color rgb="FF000000"/>
      <name val="Arial"/>
      <family val="2"/>
      <charset val="238"/>
    </font>
    <font>
      <b/>
      <sz val="10"/>
      <color rgb="FF000000"/>
      <name val="Arial"/>
      <family val="2"/>
      <charset val="238"/>
    </font>
    <font>
      <b/>
      <sz val="11"/>
      <color rgb="FF000000"/>
      <name val="Arial"/>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vertAlign val="superscript"/>
      <sz val="10"/>
      <color rgb="FF000000"/>
      <name val="Arial"/>
      <family val="2"/>
      <charset val="238"/>
    </font>
  </fonts>
  <fills count="7">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3">
    <xf numFmtId="0" fontId="0" fillId="0" borderId="0"/>
    <xf numFmtId="165" fontId="1" fillId="0" borderId="0" applyFont="0" applyFill="0" applyBorder="0" applyAlignment="0" applyProtection="0"/>
    <xf numFmtId="166" fontId="1" fillId="0" borderId="0" applyFont="0" applyFill="0" applyBorder="0" applyAlignment="0" applyProtection="0"/>
  </cellStyleXfs>
  <cellXfs count="61">
    <xf numFmtId="0" fontId="0" fillId="0" borderId="0" xfId="0"/>
    <xf numFmtId="164" fontId="2" fillId="0" borderId="0" xfId="0" applyNumberFormat="1" applyFont="1" applyAlignment="1">
      <alignment horizontal="center" vertical="center"/>
    </xf>
    <xf numFmtId="0" fontId="3" fillId="0" borderId="0" xfId="0" applyFont="1"/>
    <xf numFmtId="0" fontId="4" fillId="0" borderId="0" xfId="0" applyFo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wrapText="1"/>
    </xf>
    <xf numFmtId="4" fontId="4" fillId="0" borderId="0" xfId="0" applyNumberFormat="1" applyFont="1" applyAlignment="1">
      <alignment horizontal="center" vertical="top"/>
    </xf>
    <xf numFmtId="167" fontId="4" fillId="4" borderId="4" xfId="0" applyNumberFormat="1" applyFont="1" applyFill="1" applyBorder="1" applyAlignment="1">
      <alignment horizontal="center" vertical="center" wrapText="1"/>
    </xf>
    <xf numFmtId="167" fontId="4" fillId="4" borderId="4" xfId="0" applyNumberFormat="1" applyFont="1" applyFill="1" applyBorder="1" applyAlignment="1">
      <alignment horizontal="center" vertical="center"/>
    </xf>
    <xf numFmtId="0" fontId="3" fillId="0" borderId="0" xfId="0" applyFont="1" applyAlignment="1">
      <alignment horizontal="center"/>
    </xf>
    <xf numFmtId="167" fontId="4" fillId="0" borderId="4" xfId="1" applyNumberFormat="1" applyFont="1" applyBorder="1" applyAlignment="1">
      <alignment horizontal="center" vertical="center"/>
    </xf>
    <xf numFmtId="0" fontId="6" fillId="2" borderId="1" xfId="0" applyFont="1" applyFill="1" applyBorder="1" applyAlignment="1">
      <alignment horizontal="left" vertical="center" wrapText="1" indent="1"/>
    </xf>
    <xf numFmtId="0" fontId="3" fillId="0" borderId="0" xfId="0" applyFont="1" applyAlignment="1">
      <alignment horizontal="left" wrapText="1" indent="28"/>
    </xf>
    <xf numFmtId="0" fontId="4" fillId="0" borderId="4" xfId="0" applyFont="1" applyBorder="1" applyAlignment="1">
      <alignment horizontal="left" vertical="center" wrapText="1" indent="1"/>
    </xf>
    <xf numFmtId="167" fontId="6" fillId="2" borderId="2" xfId="1" applyNumberFormat="1" applyFont="1" applyFill="1" applyBorder="1" applyAlignment="1">
      <alignment horizontal="center" vertical="center"/>
    </xf>
    <xf numFmtId="0" fontId="6" fillId="3" borderId="1" xfId="0" applyFont="1" applyFill="1" applyBorder="1" applyAlignment="1">
      <alignment horizontal="center" vertical="center"/>
    </xf>
    <xf numFmtId="167" fontId="6" fillId="3" borderId="1" xfId="2"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6" fillId="6" borderId="7" xfId="0" applyFont="1" applyFill="1" applyBorder="1" applyAlignment="1">
      <alignment horizontal="left" vertical="center" wrapText="1" inden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7" xfId="0" applyFont="1" applyFill="1" applyBorder="1" applyAlignment="1">
      <alignment horizontal="center" vertical="center"/>
    </xf>
    <xf numFmtId="4" fontId="6" fillId="6" borderId="7" xfId="1" applyNumberFormat="1" applyFont="1" applyFill="1" applyBorder="1" applyAlignment="1">
      <alignment vertical="center"/>
    </xf>
    <xf numFmtId="4" fontId="6" fillId="6" borderId="2" xfId="1" applyNumberFormat="1" applyFont="1" applyFill="1" applyBorder="1" applyAlignment="1">
      <alignment horizontal="center" vertical="center"/>
    </xf>
    <xf numFmtId="167" fontId="6" fillId="5" borderId="1" xfId="2" applyNumberFormat="1" applyFont="1" applyFill="1" applyBorder="1" applyAlignment="1">
      <alignment horizontal="center" vertical="center"/>
    </xf>
    <xf numFmtId="4" fontId="4" fillId="0" borderId="4"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wrapText="1" indent="1"/>
    </xf>
    <xf numFmtId="0" fontId="4" fillId="0" borderId="4" xfId="0" applyFont="1" applyFill="1" applyBorder="1" applyAlignment="1">
      <alignment horizontal="center" vertical="center"/>
    </xf>
    <xf numFmtId="4" fontId="4" fillId="0" borderId="4" xfId="0" applyNumberFormat="1" applyFont="1" applyFill="1" applyBorder="1" applyAlignment="1">
      <alignment horizontal="center" vertical="center"/>
    </xf>
    <xf numFmtId="167" fontId="4" fillId="0" borderId="4" xfId="1" applyNumberFormat="1" applyFont="1" applyFill="1" applyBorder="1" applyAlignment="1">
      <alignment horizontal="center" vertical="center"/>
    </xf>
    <xf numFmtId="0" fontId="0" fillId="0" borderId="0" xfId="0" applyFill="1"/>
    <xf numFmtId="0" fontId="7" fillId="0" borderId="0" xfId="0" applyFont="1" applyAlignment="1">
      <alignment horizontal="left" vertical="center" wrapText="1"/>
    </xf>
    <xf numFmtId="0" fontId="7" fillId="0" borderId="0" xfId="0" applyFont="1" applyAlignment="1">
      <alignment horizontal="right"/>
    </xf>
    <xf numFmtId="0" fontId="6" fillId="3" borderId="1" xfId="0" applyFont="1" applyFill="1" applyBorder="1" applyAlignment="1">
      <alignment horizontal="left" vertical="center" indent="1"/>
    </xf>
    <xf numFmtId="0" fontId="6" fillId="2" borderId="5" xfId="0" applyFont="1" applyFill="1" applyBorder="1" applyAlignment="1">
      <alignment horizontal="left" vertical="center" indent="1"/>
    </xf>
    <xf numFmtId="0" fontId="6" fillId="2" borderId="6" xfId="0" applyFont="1" applyFill="1" applyBorder="1" applyAlignment="1">
      <alignment horizontal="left" vertical="center" wrapText="1" indent="1"/>
    </xf>
    <xf numFmtId="0" fontId="6" fillId="2" borderId="7"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8" fillId="0" borderId="0" xfId="0" applyFont="1"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10" fillId="0" borderId="0" xfId="0" applyFont="1" applyAlignment="1">
      <alignment horizontal="center"/>
    </xf>
    <xf numFmtId="4" fontId="6" fillId="3" borderId="1" xfId="1" applyNumberFormat="1"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0" fontId="9"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167" fontId="4" fillId="4" borderId="2" xfId="0" applyNumberFormat="1" applyFont="1" applyFill="1" applyBorder="1" applyAlignment="1">
      <alignment horizontal="center" vertical="center" wrapText="1"/>
    </xf>
    <xf numFmtId="167" fontId="4" fillId="0" borderId="2" xfId="1" applyNumberFormat="1" applyFont="1" applyBorder="1" applyAlignment="1">
      <alignment horizontal="center" vertical="center"/>
    </xf>
  </cellXfs>
  <cellStyles count="3">
    <cellStyle name="Comma" xfId="1" builtinId="3" customBuiltin="1"/>
    <cellStyle name="Currency" xfId="2" builtinId="4"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activeCell="A9" sqref="A9"/>
    </sheetView>
  </sheetViews>
  <sheetFormatPr defaultRowHeight="15.05" x14ac:dyDescent="0.3"/>
  <sheetData>
    <row r="1" spans="1:8" x14ac:dyDescent="0.3">
      <c r="A1" s="37" t="s">
        <v>15</v>
      </c>
      <c r="B1" s="37"/>
      <c r="C1" s="37"/>
      <c r="D1" s="37"/>
      <c r="E1" s="37"/>
      <c r="F1" s="37"/>
      <c r="G1" s="37"/>
      <c r="H1" s="37"/>
    </row>
    <row r="2" spans="1:8" x14ac:dyDescent="0.3">
      <c r="A2" s="37"/>
      <c r="B2" s="37"/>
      <c r="C2" s="37"/>
      <c r="D2" s="37"/>
      <c r="E2" s="37"/>
      <c r="F2" s="37"/>
      <c r="G2" s="37"/>
      <c r="H2" s="37"/>
    </row>
    <row r="3" spans="1:8" x14ac:dyDescent="0.3">
      <c r="A3" s="37"/>
      <c r="B3" s="37"/>
      <c r="C3" s="37"/>
      <c r="D3" s="37"/>
      <c r="E3" s="37"/>
      <c r="F3" s="37"/>
      <c r="G3" s="37"/>
      <c r="H3" s="37"/>
    </row>
    <row r="4" spans="1:8" x14ac:dyDescent="0.3">
      <c r="A4" s="37"/>
      <c r="B4" s="37"/>
      <c r="C4" s="37"/>
      <c r="D4" s="37"/>
      <c r="E4" s="37"/>
      <c r="F4" s="37"/>
      <c r="G4" s="37"/>
      <c r="H4" s="37"/>
    </row>
    <row r="5" spans="1:8" x14ac:dyDescent="0.3">
      <c r="A5" s="37"/>
      <c r="B5" s="37"/>
      <c r="C5" s="37"/>
      <c r="D5" s="37"/>
      <c r="E5" s="37"/>
      <c r="F5" s="37"/>
      <c r="G5" s="37"/>
      <c r="H5" s="37"/>
    </row>
    <row r="6" spans="1:8" x14ac:dyDescent="0.3">
      <c r="A6" s="37"/>
      <c r="B6" s="37"/>
      <c r="C6" s="37"/>
      <c r="D6" s="37"/>
      <c r="E6" s="37"/>
      <c r="F6" s="37"/>
      <c r="G6" s="37"/>
      <c r="H6" s="37"/>
    </row>
    <row r="7" spans="1:8" x14ac:dyDescent="0.3">
      <c r="A7" s="37"/>
      <c r="B7" s="37"/>
      <c r="C7" s="37"/>
      <c r="D7" s="37"/>
      <c r="E7" s="37"/>
      <c r="F7" s="37"/>
      <c r="G7" s="37"/>
      <c r="H7" s="37"/>
    </row>
    <row r="8" spans="1:8" x14ac:dyDescent="0.3">
      <c r="A8" s="37"/>
      <c r="B8" s="37"/>
      <c r="C8" s="37"/>
      <c r="D8" s="37"/>
      <c r="E8" s="37"/>
      <c r="F8" s="37"/>
      <c r="G8" s="37"/>
      <c r="H8" s="37"/>
    </row>
    <row r="10" spans="1:8" ht="17.7" x14ac:dyDescent="0.3">
      <c r="A10" s="38" t="s">
        <v>14</v>
      </c>
      <c r="B10" s="38"/>
      <c r="C10" s="38"/>
      <c r="D10" s="38"/>
      <c r="E10" s="38"/>
      <c r="F10" s="38"/>
      <c r="G10" s="38"/>
      <c r="H10" s="38"/>
    </row>
  </sheetData>
  <mergeCells count="2">
    <mergeCell ref="A1:H8"/>
    <mergeCell ref="A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9272-552A-42B8-8E02-EEC3CA78B8FB}">
  <dimension ref="A1:G52"/>
  <sheetViews>
    <sheetView tabSelected="1" view="pageBreakPreview" topLeftCell="A34" zoomScaleNormal="115" zoomScaleSheetLayoutView="100" workbookViewId="0">
      <selection activeCell="E11" sqref="E11"/>
    </sheetView>
  </sheetViews>
  <sheetFormatPr defaultColWidth="8.109375" defaultRowHeight="14.4" x14ac:dyDescent="0.25"/>
  <cols>
    <col min="1" max="1" width="7" style="2" customWidth="1"/>
    <col min="2" max="2" width="60.33203125" style="10" customWidth="1"/>
    <col min="3" max="3" width="10" style="2" customWidth="1"/>
    <col min="4" max="4" width="8.6640625" style="2" customWidth="1"/>
    <col min="5" max="5" width="11.5546875" style="14" customWidth="1"/>
    <col min="6" max="6" width="14.5546875" style="14" customWidth="1"/>
    <col min="7" max="16384" width="8.109375" style="2"/>
  </cols>
  <sheetData>
    <row r="1" spans="1:7" customFormat="1" ht="19.649999999999999" x14ac:dyDescent="0.3">
      <c r="A1" s="44" t="s">
        <v>0</v>
      </c>
      <c r="B1" s="44"/>
      <c r="C1" s="44"/>
      <c r="D1" s="44"/>
      <c r="E1" s="44"/>
      <c r="F1" s="44"/>
    </row>
    <row r="2" spans="1:7" customFormat="1" ht="17.7" x14ac:dyDescent="0.3">
      <c r="A2" s="1"/>
      <c r="B2" s="1"/>
      <c r="C2" s="1"/>
      <c r="D2" s="1"/>
      <c r="E2" s="1"/>
      <c r="F2" s="1"/>
    </row>
    <row r="3" spans="1:7" customFormat="1" ht="15.05" x14ac:dyDescent="0.3">
      <c r="A3" s="45" t="s">
        <v>28</v>
      </c>
      <c r="B3" s="46"/>
      <c r="C3" s="46"/>
      <c r="D3" s="46"/>
      <c r="E3" s="46"/>
      <c r="F3" s="46"/>
    </row>
    <row r="4" spans="1:7" customFormat="1" ht="15.75" thickBot="1" x14ac:dyDescent="0.35">
      <c r="A4" s="47" t="s">
        <v>21</v>
      </c>
      <c r="B4" s="47"/>
      <c r="C4" s="47"/>
      <c r="D4" s="47"/>
      <c r="E4" s="47"/>
      <c r="F4" s="47"/>
    </row>
    <row r="5" spans="1:7" customFormat="1" ht="15.75" thickBot="1" x14ac:dyDescent="0.35">
      <c r="A5" s="48" t="s">
        <v>1</v>
      </c>
      <c r="B5" s="48" t="s">
        <v>2</v>
      </c>
      <c r="C5" s="48" t="s">
        <v>3</v>
      </c>
      <c r="D5" s="48" t="s">
        <v>5</v>
      </c>
      <c r="E5" s="49" t="s">
        <v>4</v>
      </c>
      <c r="F5" s="50" t="s">
        <v>6</v>
      </c>
    </row>
    <row r="6" spans="1:7" customFormat="1" ht="15.75" thickBot="1" x14ac:dyDescent="0.35">
      <c r="A6" s="48"/>
      <c r="B6" s="48"/>
      <c r="C6" s="48"/>
      <c r="D6" s="48"/>
      <c r="E6" s="49"/>
      <c r="F6" s="50"/>
    </row>
    <row r="7" spans="1:7" customFormat="1" ht="27.65" customHeight="1" thickBot="1" x14ac:dyDescent="0.35">
      <c r="A7" s="4" t="s">
        <v>7</v>
      </c>
      <c r="B7" s="16" t="s">
        <v>22</v>
      </c>
      <c r="C7" s="5"/>
      <c r="D7" s="5"/>
      <c r="E7" s="6"/>
      <c r="F7" s="7"/>
    </row>
    <row r="8" spans="1:7" customFormat="1" ht="70.7" customHeight="1" thickBot="1" x14ac:dyDescent="0.35">
      <c r="A8" s="8">
        <v>1</v>
      </c>
      <c r="B8" s="18" t="s">
        <v>30</v>
      </c>
      <c r="C8" s="9" t="s">
        <v>26</v>
      </c>
      <c r="D8" s="30">
        <v>1</v>
      </c>
      <c r="E8" s="12"/>
      <c r="F8" s="15">
        <f t="shared" ref="F8:F9" si="0">D8*E8</f>
        <v>0</v>
      </c>
    </row>
    <row r="9" spans="1:7" customFormat="1" ht="28.8" customHeight="1" thickBot="1" x14ac:dyDescent="0.35">
      <c r="A9" s="8">
        <v>2</v>
      </c>
      <c r="B9" s="18" t="s">
        <v>31</v>
      </c>
      <c r="C9" s="9" t="s">
        <v>27</v>
      </c>
      <c r="D9" s="30">
        <v>120</v>
      </c>
      <c r="E9" s="12"/>
      <c r="F9" s="15">
        <f t="shared" si="0"/>
        <v>0</v>
      </c>
    </row>
    <row r="10" spans="1:7" customFormat="1" ht="40.6" customHeight="1" thickBot="1" x14ac:dyDescent="0.35">
      <c r="A10" s="8">
        <v>3</v>
      </c>
      <c r="B10" s="18" t="s">
        <v>47</v>
      </c>
      <c r="C10" s="9" t="s">
        <v>50</v>
      </c>
      <c r="D10" s="30">
        <v>60</v>
      </c>
      <c r="E10" s="13"/>
      <c r="F10" s="15">
        <f>D10*E10</f>
        <v>0</v>
      </c>
    </row>
    <row r="11" spans="1:7" customFormat="1" ht="42.05" customHeight="1" thickBot="1" x14ac:dyDescent="0.35">
      <c r="A11" s="8">
        <v>4</v>
      </c>
      <c r="B11" s="18" t="s">
        <v>29</v>
      </c>
      <c r="C11" s="9" t="s">
        <v>26</v>
      </c>
      <c r="D11" s="30">
        <v>1</v>
      </c>
      <c r="E11" s="12"/>
      <c r="F11" s="15">
        <f t="shared" ref="F11:F19" si="1">D11*E11</f>
        <v>0</v>
      </c>
    </row>
    <row r="12" spans="1:7" customFormat="1" ht="248.75" customHeight="1" thickBot="1" x14ac:dyDescent="0.35">
      <c r="A12" s="8">
        <v>5</v>
      </c>
      <c r="B12" s="18" t="s">
        <v>48</v>
      </c>
      <c r="C12" s="9" t="s">
        <v>8</v>
      </c>
      <c r="D12" s="30">
        <v>4</v>
      </c>
      <c r="E12" s="12"/>
      <c r="F12" s="15">
        <f t="shared" si="1"/>
        <v>0</v>
      </c>
    </row>
    <row r="13" spans="1:7" customFormat="1" ht="53.05" customHeight="1" thickBot="1" x14ac:dyDescent="0.35">
      <c r="A13" s="8">
        <v>6</v>
      </c>
      <c r="B13" s="18" t="s">
        <v>32</v>
      </c>
      <c r="C13" s="9" t="s">
        <v>27</v>
      </c>
      <c r="D13" s="30">
        <v>120</v>
      </c>
      <c r="E13" s="12"/>
      <c r="F13" s="15">
        <f t="shared" si="1"/>
        <v>0</v>
      </c>
    </row>
    <row r="14" spans="1:7" customFormat="1" ht="28.35" customHeight="1" thickBot="1" x14ac:dyDescent="0.35">
      <c r="A14" s="8">
        <v>7</v>
      </c>
      <c r="B14" s="18" t="s">
        <v>41</v>
      </c>
      <c r="C14" s="9" t="s">
        <v>49</v>
      </c>
      <c r="D14" s="30">
        <v>10</v>
      </c>
      <c r="E14" s="12"/>
      <c r="F14" s="15">
        <f t="shared" si="1"/>
        <v>0</v>
      </c>
    </row>
    <row r="15" spans="1:7" customFormat="1" ht="142.05000000000001" customHeight="1" thickBot="1" x14ac:dyDescent="0.35">
      <c r="A15" s="8">
        <v>8</v>
      </c>
      <c r="B15" s="18" t="s">
        <v>42</v>
      </c>
      <c r="C15" s="9" t="s">
        <v>27</v>
      </c>
      <c r="D15" s="30">
        <v>120</v>
      </c>
      <c r="E15" s="12"/>
      <c r="F15" s="15">
        <f t="shared" si="1"/>
        <v>0</v>
      </c>
    </row>
    <row r="16" spans="1:7" customFormat="1" ht="40.6" customHeight="1" thickBot="1" x14ac:dyDescent="0.35">
      <c r="A16" s="8">
        <v>9</v>
      </c>
      <c r="B16" s="18" t="s">
        <v>52</v>
      </c>
      <c r="C16" s="9" t="s">
        <v>27</v>
      </c>
      <c r="D16" s="30">
        <v>10</v>
      </c>
      <c r="E16" s="12"/>
      <c r="F16" s="15">
        <f t="shared" ref="F16:F17" si="2">D16*E16</f>
        <v>0</v>
      </c>
      <c r="G16" s="36"/>
    </row>
    <row r="17" spans="1:7" customFormat="1" ht="40.6" customHeight="1" thickBot="1" x14ac:dyDescent="0.35">
      <c r="A17" s="8">
        <v>10</v>
      </c>
      <c r="B17" s="18" t="s">
        <v>40</v>
      </c>
      <c r="C17" s="9" t="s">
        <v>49</v>
      </c>
      <c r="D17" s="30">
        <v>18</v>
      </c>
      <c r="E17" s="12"/>
      <c r="F17" s="15">
        <f t="shared" si="2"/>
        <v>0</v>
      </c>
    </row>
    <row r="18" spans="1:7" customFormat="1" ht="40.6" customHeight="1" thickBot="1" x14ac:dyDescent="0.35">
      <c r="A18" s="8">
        <v>11</v>
      </c>
      <c r="B18" s="18" t="s">
        <v>35</v>
      </c>
      <c r="C18" s="9" t="s">
        <v>50</v>
      </c>
      <c r="D18" s="30">
        <v>60</v>
      </c>
      <c r="E18" s="12"/>
      <c r="F18" s="15">
        <f t="shared" ref="F18" si="3">D18*E18</f>
        <v>0</v>
      </c>
    </row>
    <row r="19" spans="1:7" customFormat="1" ht="40.6" customHeight="1" thickBot="1" x14ac:dyDescent="0.35">
      <c r="A19" s="8">
        <v>12</v>
      </c>
      <c r="B19" s="18" t="s">
        <v>33</v>
      </c>
      <c r="C19" s="9" t="s">
        <v>27</v>
      </c>
      <c r="D19" s="30">
        <v>120</v>
      </c>
      <c r="E19" s="12"/>
      <c r="F19" s="15">
        <f t="shared" si="1"/>
        <v>0</v>
      </c>
    </row>
    <row r="20" spans="1:7" customFormat="1" ht="20.149999999999999" customHeight="1" thickBot="1" x14ac:dyDescent="0.35">
      <c r="A20" s="4" t="s">
        <v>7</v>
      </c>
      <c r="B20" s="40" t="s">
        <v>23</v>
      </c>
      <c r="C20" s="40"/>
      <c r="D20" s="40"/>
      <c r="E20" s="40"/>
      <c r="F20" s="19">
        <f>SUM(F8:F19)</f>
        <v>0</v>
      </c>
    </row>
    <row r="21" spans="1:7" customFormat="1" ht="20.149999999999999" customHeight="1" thickBot="1" x14ac:dyDescent="0.35">
      <c r="A21" s="4" t="s">
        <v>9</v>
      </c>
      <c r="B21" s="41" t="s">
        <v>24</v>
      </c>
      <c r="C21" s="42"/>
      <c r="D21" s="42"/>
      <c r="E21" s="42"/>
      <c r="F21" s="43"/>
    </row>
    <row r="22" spans="1:7" customFormat="1" ht="40.6" customHeight="1" thickBot="1" x14ac:dyDescent="0.35">
      <c r="A22" s="8">
        <v>1</v>
      </c>
      <c r="B22" s="18" t="s">
        <v>53</v>
      </c>
      <c r="C22" s="9" t="s">
        <v>8</v>
      </c>
      <c r="D22" s="30">
        <v>1</v>
      </c>
      <c r="E22" s="12"/>
      <c r="F22" s="15">
        <f t="shared" ref="F22:F23" si="4">D22*E22</f>
        <v>0</v>
      </c>
      <c r="G22" s="36"/>
    </row>
    <row r="23" spans="1:7" customFormat="1" ht="52.55" customHeight="1" thickBot="1" x14ac:dyDescent="0.35">
      <c r="A23" s="8">
        <v>2</v>
      </c>
      <c r="B23" s="18" t="s">
        <v>34</v>
      </c>
      <c r="C23" s="9" t="s">
        <v>27</v>
      </c>
      <c r="D23" s="30">
        <v>150</v>
      </c>
      <c r="E23" s="12"/>
      <c r="F23" s="15">
        <f t="shared" si="4"/>
        <v>0</v>
      </c>
    </row>
    <row r="24" spans="1:7" customFormat="1" ht="53.05" customHeight="1" thickBot="1" x14ac:dyDescent="0.35">
      <c r="A24" s="8">
        <v>3</v>
      </c>
      <c r="B24" s="18" t="s">
        <v>36</v>
      </c>
      <c r="C24" s="9" t="s">
        <v>8</v>
      </c>
      <c r="D24" s="30">
        <v>8</v>
      </c>
      <c r="E24" s="13"/>
      <c r="F24" s="15">
        <f>D24*E24</f>
        <v>0</v>
      </c>
    </row>
    <row r="25" spans="1:7" customFormat="1" ht="117.35" customHeight="1" thickBot="1" x14ac:dyDescent="0.35">
      <c r="A25" s="8">
        <v>4</v>
      </c>
      <c r="B25" s="18" t="s">
        <v>37</v>
      </c>
      <c r="C25" s="9" t="s">
        <v>27</v>
      </c>
      <c r="D25" s="30">
        <v>130</v>
      </c>
      <c r="E25" s="12"/>
      <c r="F25" s="15">
        <f t="shared" ref="F25:F34" si="5">D25*E25</f>
        <v>0</v>
      </c>
    </row>
    <row r="26" spans="1:7" customFormat="1" ht="66.3" customHeight="1" thickBot="1" x14ac:dyDescent="0.35">
      <c r="A26" s="8">
        <v>5</v>
      </c>
      <c r="B26" s="18" t="s">
        <v>38</v>
      </c>
      <c r="C26" s="9" t="s">
        <v>27</v>
      </c>
      <c r="D26" s="30">
        <v>120</v>
      </c>
      <c r="E26" s="12"/>
      <c r="F26" s="15">
        <f t="shared" si="5"/>
        <v>0</v>
      </c>
    </row>
    <row r="27" spans="1:7" customFormat="1" ht="56.3" customHeight="1" thickBot="1" x14ac:dyDescent="0.35">
      <c r="A27" s="8">
        <v>6</v>
      </c>
      <c r="B27" s="18" t="s">
        <v>39</v>
      </c>
      <c r="C27" s="9" t="s">
        <v>8</v>
      </c>
      <c r="D27" s="30">
        <v>2</v>
      </c>
      <c r="E27" s="12"/>
      <c r="F27" s="15">
        <f t="shared" si="5"/>
        <v>0</v>
      </c>
    </row>
    <row r="28" spans="1:7" customFormat="1" ht="66.3" customHeight="1" thickBot="1" x14ac:dyDescent="0.35">
      <c r="A28" s="8">
        <v>7</v>
      </c>
      <c r="B28" s="18" t="s">
        <v>54</v>
      </c>
      <c r="C28" s="9" t="s">
        <v>8</v>
      </c>
      <c r="D28" s="30">
        <v>4</v>
      </c>
      <c r="E28" s="12"/>
      <c r="F28" s="15">
        <f t="shared" si="5"/>
        <v>0</v>
      </c>
    </row>
    <row r="29" spans="1:7" customFormat="1" ht="42.05" customHeight="1" thickBot="1" x14ac:dyDescent="0.35">
      <c r="A29" s="8">
        <v>8</v>
      </c>
      <c r="B29" s="18" t="s">
        <v>43</v>
      </c>
      <c r="C29" s="9" t="s">
        <v>27</v>
      </c>
      <c r="D29" s="30">
        <v>20</v>
      </c>
      <c r="E29" s="12"/>
      <c r="F29" s="15">
        <f t="shared" si="5"/>
        <v>0</v>
      </c>
    </row>
    <row r="30" spans="1:7" customFormat="1" ht="103.6" customHeight="1" thickBot="1" x14ac:dyDescent="0.35">
      <c r="A30" s="8">
        <v>9</v>
      </c>
      <c r="B30" s="18" t="s">
        <v>44</v>
      </c>
      <c r="C30" s="9" t="s">
        <v>8</v>
      </c>
      <c r="D30" s="30">
        <v>4</v>
      </c>
      <c r="E30" s="12"/>
      <c r="F30" s="15">
        <f t="shared" si="5"/>
        <v>0</v>
      </c>
    </row>
    <row r="31" spans="1:7" s="36" customFormat="1" ht="66.8" customHeight="1" thickBot="1" x14ac:dyDescent="0.35">
      <c r="A31" s="31">
        <v>10</v>
      </c>
      <c r="B31" s="32" t="s">
        <v>51</v>
      </c>
      <c r="C31" s="33" t="s">
        <v>8</v>
      </c>
      <c r="D31" s="34">
        <v>4</v>
      </c>
      <c r="E31" s="12"/>
      <c r="F31" s="35">
        <f t="shared" si="5"/>
        <v>0</v>
      </c>
    </row>
    <row r="32" spans="1:7" customFormat="1" ht="53.7" customHeight="1" thickBot="1" x14ac:dyDescent="0.35">
      <c r="A32" s="8">
        <v>11</v>
      </c>
      <c r="B32" s="18" t="s">
        <v>55</v>
      </c>
      <c r="C32" s="9" t="s">
        <v>8</v>
      </c>
      <c r="D32" s="30">
        <v>8</v>
      </c>
      <c r="E32" s="12"/>
      <c r="F32" s="15">
        <f t="shared" si="5"/>
        <v>0</v>
      </c>
    </row>
    <row r="33" spans="1:6" customFormat="1" ht="259.7" customHeight="1" thickBot="1" x14ac:dyDescent="0.35">
      <c r="A33" s="55">
        <v>12</v>
      </c>
      <c r="B33" s="56" t="s">
        <v>56</v>
      </c>
      <c r="C33" s="57" t="s">
        <v>8</v>
      </c>
      <c r="D33" s="58">
        <v>4</v>
      </c>
      <c r="E33" s="59"/>
      <c r="F33" s="60">
        <f t="shared" si="5"/>
        <v>0</v>
      </c>
    </row>
    <row r="34" spans="1:6" customFormat="1" ht="41.25" customHeight="1" thickBot="1" x14ac:dyDescent="0.35">
      <c r="A34" s="8">
        <v>13</v>
      </c>
      <c r="B34" s="18" t="s">
        <v>45</v>
      </c>
      <c r="C34" s="9" t="s">
        <v>8</v>
      </c>
      <c r="D34" s="30">
        <v>4</v>
      </c>
      <c r="E34" s="12"/>
      <c r="F34" s="15">
        <f t="shared" si="5"/>
        <v>0</v>
      </c>
    </row>
    <row r="35" spans="1:6" customFormat="1" ht="41.25" customHeight="1" thickBot="1" x14ac:dyDescent="0.35">
      <c r="A35" s="8">
        <v>14</v>
      </c>
      <c r="B35" s="18" t="s">
        <v>46</v>
      </c>
      <c r="C35" s="9" t="s">
        <v>8</v>
      </c>
      <c r="D35" s="30">
        <v>1</v>
      </c>
      <c r="E35" s="13"/>
      <c r="F35" s="15">
        <f t="shared" ref="F35" si="6">D35*E35</f>
        <v>0</v>
      </c>
    </row>
    <row r="36" spans="1:6" customFormat="1" ht="20.149999999999999" customHeight="1" thickBot="1" x14ac:dyDescent="0.35">
      <c r="A36" s="4" t="s">
        <v>9</v>
      </c>
      <c r="B36" s="40" t="s">
        <v>25</v>
      </c>
      <c r="C36" s="40"/>
      <c r="D36" s="40"/>
      <c r="E36" s="40"/>
      <c r="F36" s="19">
        <f>SUM(F22:F35)</f>
        <v>0</v>
      </c>
    </row>
    <row r="37" spans="1:6" ht="28.35" customHeight="1" thickBot="1" x14ac:dyDescent="0.3">
      <c r="A37" s="24"/>
      <c r="B37" s="23" t="s">
        <v>10</v>
      </c>
      <c r="C37" s="25"/>
      <c r="D37" s="27"/>
      <c r="E37" s="26"/>
      <c r="F37" s="28"/>
    </row>
    <row r="38" spans="1:6" ht="27.65" customHeight="1" thickBot="1" x14ac:dyDescent="0.3">
      <c r="A38" s="20" t="s">
        <v>7</v>
      </c>
      <c r="B38" s="39" t="str">
        <f>B7</f>
        <v>GRAĐEVINSKI RADOVI</v>
      </c>
      <c r="C38" s="39"/>
      <c r="D38" s="39"/>
      <c r="E38" s="39"/>
      <c r="F38" s="21">
        <f>F20</f>
        <v>0</v>
      </c>
    </row>
    <row r="39" spans="1:6" ht="27.65" customHeight="1" thickBot="1" x14ac:dyDescent="0.3">
      <c r="A39" s="22" t="s">
        <v>9</v>
      </c>
      <c r="B39" s="52" t="str">
        <f>B21</f>
        <v>ELEKTROMONTERSKI RADOVI</v>
      </c>
      <c r="C39" s="52"/>
      <c r="D39" s="52"/>
      <c r="E39" s="52"/>
      <c r="F39" s="21">
        <f>F36</f>
        <v>0</v>
      </c>
    </row>
    <row r="40" spans="1:6" ht="27.65" customHeight="1" thickBot="1" x14ac:dyDescent="0.3">
      <c r="B40" s="53" t="s">
        <v>11</v>
      </c>
      <c r="C40" s="53"/>
      <c r="D40" s="53"/>
      <c r="E40" s="53"/>
      <c r="F40" s="29">
        <f>SUM(F38:F39)</f>
        <v>0</v>
      </c>
    </row>
    <row r="41" spans="1:6" ht="27.65" customHeight="1" thickBot="1" x14ac:dyDescent="0.3">
      <c r="B41" s="53" t="s">
        <v>12</v>
      </c>
      <c r="C41" s="53"/>
      <c r="D41" s="53"/>
      <c r="E41" s="53"/>
      <c r="F41" s="29">
        <f>F40*0.25</f>
        <v>0</v>
      </c>
    </row>
    <row r="42" spans="1:6" ht="27.65" customHeight="1" thickBot="1" x14ac:dyDescent="0.3">
      <c r="B42" s="53" t="s">
        <v>13</v>
      </c>
      <c r="C42" s="53"/>
      <c r="D42" s="53"/>
      <c r="E42" s="53"/>
      <c r="F42" s="29">
        <f>SUM(F40:F41)</f>
        <v>0</v>
      </c>
    </row>
    <row r="43" spans="1:6" x14ac:dyDescent="0.25">
      <c r="D43" s="3"/>
      <c r="E43" s="11"/>
      <c r="F43" s="11"/>
    </row>
    <row r="44" spans="1:6" x14ac:dyDescent="0.25">
      <c r="D44" s="3"/>
      <c r="E44" s="11"/>
      <c r="F44" s="11"/>
    </row>
    <row r="45" spans="1:6" ht="15.75" thickBot="1" x14ac:dyDescent="0.3">
      <c r="A45" s="54" t="s">
        <v>16</v>
      </c>
      <c r="B45" s="54"/>
    </row>
    <row r="47" spans="1:6" ht="15.05" x14ac:dyDescent="0.25">
      <c r="C47" s="51" t="s">
        <v>19</v>
      </c>
      <c r="D47" s="51"/>
      <c r="E47" s="51"/>
      <c r="F47" s="51"/>
    </row>
    <row r="50" spans="2:6" x14ac:dyDescent="0.25">
      <c r="B50" s="17" t="s">
        <v>20</v>
      </c>
    </row>
    <row r="51" spans="2:6" ht="15.05" x14ac:dyDescent="0.25">
      <c r="C51" s="51" t="s">
        <v>17</v>
      </c>
      <c r="D51" s="51"/>
      <c r="E51" s="51"/>
      <c r="F51" s="51"/>
    </row>
    <row r="52" spans="2:6" ht="15.05" x14ac:dyDescent="0.25">
      <c r="C52" s="51" t="s">
        <v>18</v>
      </c>
      <c r="D52" s="51"/>
      <c r="E52" s="51"/>
      <c r="F52" s="51"/>
    </row>
  </sheetData>
  <mergeCells count="21">
    <mergeCell ref="C47:F47"/>
    <mergeCell ref="C51:F51"/>
    <mergeCell ref="C52:F52"/>
    <mergeCell ref="B39:E39"/>
    <mergeCell ref="B40:E40"/>
    <mergeCell ref="B41:E41"/>
    <mergeCell ref="B42:E42"/>
    <mergeCell ref="A45:B45"/>
    <mergeCell ref="B38:E38"/>
    <mergeCell ref="B20:E20"/>
    <mergeCell ref="B21:F21"/>
    <mergeCell ref="B36:E36"/>
    <mergeCell ref="A1:F1"/>
    <mergeCell ref="A3:F3"/>
    <mergeCell ref="A4:F4"/>
    <mergeCell ref="A5:A6"/>
    <mergeCell ref="B5:B6"/>
    <mergeCell ref="C5:C6"/>
    <mergeCell ref="D5:D6"/>
    <mergeCell ref="E5:E6"/>
    <mergeCell ref="F5:F6"/>
  </mergeCells>
  <pageMargins left="0.7" right="0.7" top="0.75" bottom="0.75" header="0.3" footer="0.3"/>
  <pageSetup paperSize="9" scale="78" orientation="portrait" r:id="rId1"/>
  <rowBreaks count="2" manualBreakCount="2">
    <brk id="20" max="16383" man="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Uputa za popunjavanje</vt:lpstr>
      <vt:lpstr>Troškovnik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Besima</dc:creator>
  <cp:lastModifiedBy>Kristijan Lončarić</cp:lastModifiedBy>
  <cp:lastPrinted>2022-04-07T12:49:52Z</cp:lastPrinted>
  <dcterms:created xsi:type="dcterms:W3CDTF">2021-12-13T14:27:14Z</dcterms:created>
  <dcterms:modified xsi:type="dcterms:W3CDTF">2022-04-07T12:55:11Z</dcterms:modified>
</cp:coreProperties>
</file>